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fileSharing readOnlyRecommended="1" userName="argocd" reservationPassword="0"/>
  <workbookPr/>
  <bookViews>
    <workbookView xWindow="0" yWindow="0" windowWidth="28800" windowHeight="12225" activeTab="0"/>
  </bookViews>
  <sheets>
    <sheet name="Blad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<sst xmlns="http://schemas.openxmlformats.org/spreadsheetml/2006/main" count="255" uniqueCount="138">
  <si>
    <t>Distrikt</t>
  </si>
  <si>
    <t>Kår</t>
  </si>
  <si>
    <t>Medl 6-25 år 2016</t>
  </si>
  <si>
    <t>Medl totalt</t>
  </si>
  <si>
    <t>60%spärr</t>
  </si>
  <si>
    <t>Medl 6-25 år 2017</t>
  </si>
  <si>
    <t>Mål 2018-2019 (öka 4,5 %)</t>
  </si>
  <si>
    <t>Innebär antal medl.</t>
  </si>
  <si>
    <t>Medl 6-25 år 2018</t>
  </si>
  <si>
    <t>Utveckling 2018 jmf. Med 2017</t>
  </si>
  <si>
    <t>Medl 6-25 år 2019</t>
  </si>
  <si>
    <t>Utveckling 2019 jmf. Med 2018</t>
  </si>
  <si>
    <t>Kommentar</t>
  </si>
  <si>
    <t>Medl 6-25 år 2020</t>
  </si>
  <si>
    <t>Utveckling
2020 jmf med 2019</t>
  </si>
  <si>
    <t>Mål 2020-2021 (öka 3,5-4 %)</t>
  </si>
  <si>
    <t>Skåne</t>
  </si>
  <si>
    <t>Bjärnum</t>
  </si>
  <si>
    <t>Under nedläggning 2019</t>
  </si>
  <si>
    <t>Fleninge-Ödåkra</t>
  </si>
  <si>
    <t>Hästveda</t>
  </si>
  <si>
    <t>Nedlagd</t>
  </si>
  <si>
    <t>Knäred</t>
  </si>
  <si>
    <t>Landskrona</t>
  </si>
  <si>
    <t>Lund</t>
  </si>
  <si>
    <t>Malmö, Pilen</t>
  </si>
  <si>
    <t>Inlett samtal om nedläggning</t>
  </si>
  <si>
    <t>Under nedläggning</t>
  </si>
  <si>
    <t>Månen, SMS</t>
  </si>
  <si>
    <t>Spejaren Klippan</t>
  </si>
  <si>
    <t>Sösdala</t>
  </si>
  <si>
    <t>Vikingen Ekeby</t>
  </si>
  <si>
    <t>Malmö NSF</t>
  </si>
  <si>
    <t>Ny kår från ht 2020</t>
  </si>
  <si>
    <t>Kronoberg-Blekinge</t>
  </si>
  <si>
    <t>Berg</t>
  </si>
  <si>
    <t>Eneryda</t>
  </si>
  <si>
    <t>Moheda</t>
  </si>
  <si>
    <t>Naturvännerna</t>
  </si>
  <si>
    <t>Värend</t>
  </si>
  <si>
    <t>Ronneby</t>
  </si>
  <si>
    <t>Kalmar</t>
  </si>
  <si>
    <t>Figeholm</t>
  </si>
  <si>
    <t>Färjestaden</t>
  </si>
  <si>
    <t>Gullabo</t>
  </si>
  <si>
    <t>Hummelstad</t>
  </si>
  <si>
    <t>Kristdala</t>
  </si>
  <si>
    <t>Lönneberga</t>
  </si>
  <si>
    <t>Mönsterås</t>
  </si>
  <si>
    <t>Vena</t>
  </si>
  <si>
    <t>Västervik</t>
  </si>
  <si>
    <t>Östergötland</t>
  </si>
  <si>
    <t>Finspång</t>
  </si>
  <si>
    <t>Horn</t>
  </si>
  <si>
    <t>Linköping</t>
  </si>
  <si>
    <t>Åby</t>
  </si>
  <si>
    <t>Västra</t>
  </si>
  <si>
    <t>Angered, SMS</t>
  </si>
  <si>
    <t>Borås</t>
  </si>
  <si>
    <t>Dals-Ed</t>
  </si>
  <si>
    <t>Glasberget, Mölndal</t>
  </si>
  <si>
    <t>Halmstad</t>
  </si>
  <si>
    <t>Jonsered</t>
  </si>
  <si>
    <t>Kinnarumma</t>
  </si>
  <si>
    <t>Kållered-Lindome</t>
  </si>
  <si>
    <t>Samtal om nedläggning pågår</t>
  </si>
  <si>
    <t>Mölnlycke</t>
  </si>
  <si>
    <t>Nossebro</t>
  </si>
  <si>
    <t>Reftele</t>
  </si>
  <si>
    <t>Skarstad-Hällum</t>
  </si>
  <si>
    <t>Skene</t>
  </si>
  <si>
    <t>Skövde-Skultorp</t>
  </si>
  <si>
    <t>Stora Levene</t>
  </si>
  <si>
    <t>Timmersdala</t>
  </si>
  <si>
    <t>Trollhättan</t>
  </si>
  <si>
    <t>Utby</t>
  </si>
  <si>
    <t>Varberg</t>
  </si>
  <si>
    <t>Ätran</t>
  </si>
  <si>
    <t>De hängivna</t>
  </si>
  <si>
    <t>Ny kår fr ht 2020</t>
  </si>
  <si>
    <t>Svea</t>
  </si>
  <si>
    <t>4K Center</t>
  </si>
  <si>
    <t>Alby scoutkår</t>
  </si>
  <si>
    <t>Fagersta Stålringen</t>
  </si>
  <si>
    <t>Fyriskåren</t>
  </si>
  <si>
    <t>Gnistan Hallstahammar</t>
  </si>
  <si>
    <t>Nacka-Boo</t>
  </si>
  <si>
    <t>Stjärnkåren, SMS</t>
  </si>
  <si>
    <t>Swedish Mekteb</t>
  </si>
  <si>
    <t>Team Aktiv</t>
  </si>
  <si>
    <t>Täby</t>
  </si>
  <si>
    <t>Vallentuna</t>
  </si>
  <si>
    <t>Ägnö</t>
  </si>
  <si>
    <t>Södermanland</t>
  </si>
  <si>
    <t>Eskilstuna</t>
  </si>
  <si>
    <t>Flen</t>
  </si>
  <si>
    <t>Mariefred</t>
  </si>
  <si>
    <t>Stigtomta-Nyköping</t>
  </si>
  <si>
    <t>Vagnhärad</t>
  </si>
  <si>
    <t>Värmland</t>
  </si>
  <si>
    <t>Arvika</t>
  </si>
  <si>
    <t>Forshaga</t>
  </si>
  <si>
    <t>Grava</t>
  </si>
  <si>
    <t>Karlstad Solglimten</t>
  </si>
  <si>
    <t>Ransberg</t>
  </si>
  <si>
    <t>Skattkärr</t>
  </si>
  <si>
    <t>Örebro</t>
  </si>
  <si>
    <t>Hagaberg</t>
  </si>
  <si>
    <t>Nedlagd 2019</t>
  </si>
  <si>
    <t>Kopparberg</t>
  </si>
  <si>
    <t>Nora</t>
  </si>
  <si>
    <t>Nedlagd 2021</t>
  </si>
  <si>
    <t>Vivalla</t>
  </si>
  <si>
    <t>Örebro västra</t>
  </si>
  <si>
    <t>Distriktslös</t>
  </si>
  <si>
    <t>Björksta</t>
  </si>
  <si>
    <t>Falukåren</t>
  </si>
  <si>
    <t>Garpenberg</t>
  </si>
  <si>
    <t>Gästrike</t>
  </si>
  <si>
    <t>Sammanslagning av Sandviken och Gävle 2018</t>
  </si>
  <si>
    <t>Gävle</t>
  </si>
  <si>
    <t>Sammanslagen med Odenkåren</t>
  </si>
  <si>
    <t>Hissjö</t>
  </si>
  <si>
    <t>Hudiksvall</t>
  </si>
  <si>
    <t>Hällan Sundsvall</t>
  </si>
  <si>
    <t>Hörreda-Eken</t>
  </si>
  <si>
    <t>Järved Roberts scoutkår</t>
  </si>
  <si>
    <t>Lule</t>
  </si>
  <si>
    <t>Sandviken Odenkåren</t>
  </si>
  <si>
    <t>Sammanslagen med Gävle</t>
  </si>
  <si>
    <t>Skellefteå</t>
  </si>
  <si>
    <t>Ånäset</t>
  </si>
  <si>
    <t>Örnsköldsvik</t>
  </si>
  <si>
    <t>Östersund</t>
  </si>
  <si>
    <t>Östersunds fredsscouter</t>
  </si>
  <si>
    <t>Förbundskåren</t>
  </si>
  <si>
    <t>Direktanslutna medlemmar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</si>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</sst>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5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/>
    <xf numFmtId="0" fontId="0" fillId="0" borderId="1" xfId="0" applyBorder="1"/>
    <xf numFmtId="10" fontId="3" fillId="0" borderId="1" xfId="0" applyNumberFormat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5" fillId="0" borderId="1" xfId="0" applyFont="1" applyBorder="1"/>
    <xf numFmtId="0" fontId="0" fillId="0" borderId="1" xfId="20" applyNumberFormat="1" applyFont="1" applyFill="1" applyBorder="1" applyAlignment="1">
      <alignment horizontal="center" wrapText="1"/>
    </xf>
    <xf numFmtId="1" fontId="0" fillId="0" borderId="1" xfId="0" applyNumberFormat="1" applyBorder="1"/>
    <xf numFmtId="10" fontId="0" fillId="0" borderId="1" xfId="0" applyNumberFormat="1" applyBorder="1"/>
    <xf numFmtId="0" fontId="2" fillId="0" borderId="2" xfId="0" applyFont="1" applyBorder="1"/>
    <xf numFmtId="14" fontId="2" fillId="0" borderId="2" xfId="0" applyNumberFormat="1" applyFont="1" applyBorder="1"/>
    <xf numFmtId="0" fontId="2" fillId="0" borderId="0" xfId="0" applyFont="1"/>
    <xf numFmtId="0" fontId="7" fillId="0" borderId="1" xfId="0" applyFont="1" applyBorder="1"/>
    <xf numFmtId="10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0" fontId="8" fillId="0" borderId="1" xfId="2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1" fontId="8" fillId="0" borderId="1" xfId="0" applyNumberFormat="1" applyFont="1" applyBorder="1"/>
    <xf numFmtId="10" fontId="8" fillId="0" borderId="1" xfId="0" applyNumberFormat="1" applyFont="1" applyBorder="1"/>
    <xf numFmtId="0" fontId="10" fillId="0" borderId="1" xfId="0" applyFont="1" applyBorder="1"/>
    <xf numFmtId="10" fontId="5" fillId="0" borderId="1" xfId="0" applyNumberFormat="1" applyFont="1" applyBorder="1"/>
    <xf numFmtId="0" fontId="5" fillId="0" borderId="0" xfId="0" applyFont="1"/>
    <xf numFmtId="10" fontId="0" fillId="0" borderId="0" xfId="0" applyNumberFormat="1"/>
    <xf numFmtId="0" fontId="11" fillId="0" borderId="0" xfId="0" applyFont="1"/>
    <xf numFmtId="9" fontId="0" fillId="0" borderId="1" xfId="0" applyNumberFormat="1" applyBorder="1"/>
    <xf numFmtId="49" fontId="0" fillId="0" borderId="1" xfId="0" applyNumberForma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2" borderId="1" xfId="0" applyFont="1" applyFill="1" applyBorder="1"/>
    <xf numFmtId="0" fontId="6" fillId="2" borderId="3" xfId="0" applyFont="1" applyFill="1" applyBorder="1" applyAlignment="1">
      <alignment wrapText="1"/>
    </xf>
    <xf numFmtId="0" fontId="3" fillId="3" borderId="1" xfId="0" applyFont="1" applyFill="1" applyBorder="1"/>
    <xf numFmtId="0" fontId="0" fillId="4" borderId="1" xfId="0" applyFill="1" applyBorder="1"/>
    <xf numFmtId="10" fontId="0" fillId="4" borderId="1" xfId="0" applyNumberFormat="1" applyFill="1" applyBorder="1"/>
    <xf numFmtId="0" fontId="11" fillId="4" borderId="1" xfId="0" applyFont="1" applyFill="1" applyBorder="1"/>
    <xf numFmtId="0" fontId="0" fillId="5" borderId="1" xfId="0" applyFill="1" applyBorder="1"/>
    <xf numFmtId="0" fontId="8" fillId="4" borderId="1" xfId="0" applyFont="1" applyFill="1" applyBorder="1"/>
    <xf numFmtId="0" fontId="5" fillId="4" borderId="1" xfId="0" applyFont="1" applyFill="1" applyBorder="1"/>
    <xf numFmtId="0" fontId="0" fillId="0" borderId="4" xfId="0" applyBorder="1"/>
    <xf numFmtId="0" fontId="2" fillId="0" borderId="4" xfId="0" applyFont="1" applyBorder="1"/>
    <xf numFmtId="0" fontId="12" fillId="0" borderId="4" xfId="0" applyFont="1" applyBorder="1"/>
    <xf numFmtId="0" fontId="3" fillId="0" borderId="2" xfId="0" applyFont="1" applyBorder="1"/>
    <xf numFmtId="10" fontId="3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wrapText="1"/>
    </xf>
    <xf numFmtId="1" fontId="0" fillId="0" borderId="2" xfId="0" applyNumberFormat="1" applyBorder="1"/>
    <xf numFmtId="0" fontId="0" fillId="0" borderId="2" xfId="20" applyNumberFormat="1" applyFont="1" applyFill="1" applyBorder="1" applyAlignment="1">
      <alignment horizontal="center" wrapText="1"/>
    </xf>
    <xf numFmtId="10" fontId="0" fillId="0" borderId="2" xfId="0" applyNumberFormat="1" applyBorder="1"/>
    <xf numFmtId="0" fontId="5" fillId="0" borderId="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usental" xfId="20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3"/>
  <sheetViews>
    <sheetView tabSelected="1" workbookViewId="0" topLeftCell="A1">
      <pane ySplit="1" topLeftCell="A3" activePane="bottomLeft" state="frozen"/>
      <selection pane="bottomLeft" activeCell="AK18" sqref="AK18"/>
    </sheetView>
  </sheetViews>
  <sheetFormatPr defaultColWidth="9.140625" defaultRowHeight="15"/>
  <cols>
    <col min="1" max="1" width="17.00390625" style="0" bestFit="1" customWidth="1"/>
    <col min="2" max="2" width="19.00390625" style="0" bestFit="1" customWidth="1"/>
    <col min="3" max="4" width="6.140625" style="0" customWidth="1"/>
    <col min="6" max="6" width="8.8515625" style="0" customWidth="1"/>
    <col min="7" max="7" width="5.421875" style="0" customWidth="1"/>
    <col min="8" max="8" width="6.00390625" style="0" customWidth="1"/>
    <col min="9" max="9" width="12.00390625" style="0" bestFit="1" customWidth="1"/>
    <col min="10" max="10" width="2.28125" style="0" customWidth="1"/>
    <col min="14" max="14" width="6.28125" style="0" customWidth="1"/>
    <col min="15" max="15" width="5.7109375" style="0" customWidth="1"/>
    <col min="17" max="17" width="10.57421875" style="0" customWidth="1"/>
    <col min="19" max="19" width="11.140625" style="0" customWidth="1"/>
    <col min="20" max="20" width="5.57421875" style="0" customWidth="1"/>
    <col min="23" max="23" width="40.57421875" style="0" customWidth="1"/>
    <col min="24" max="24" width="9.421875" style="0" customWidth="1"/>
    <col min="27" max="27" width="9.140625" style="0" customWidth="1"/>
    <col min="28" max="28" width="19.140625" style="0" customWidth="1"/>
  </cols>
  <sheetData>
    <row r="1" spans="1:29" ht="7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/>
      <c r="G1" s="31" t="s">
        <v>5</v>
      </c>
      <c r="H1" s="31" t="s">
        <v>3</v>
      </c>
      <c r="I1" s="31" t="s">
        <v>4</v>
      </c>
      <c r="J1" s="33"/>
      <c r="K1" s="34" t="s">
        <v>6</v>
      </c>
      <c r="L1" s="34" t="s">
        <v>7</v>
      </c>
      <c r="M1" s="35"/>
      <c r="N1" s="31" t="s">
        <v>8</v>
      </c>
      <c r="O1" s="31" t="s">
        <v>3</v>
      </c>
      <c r="P1" s="31" t="s">
        <v>4</v>
      </c>
      <c r="Q1" s="31" t="s">
        <v>9</v>
      </c>
      <c r="R1" s="36"/>
      <c r="S1" s="31" t="s">
        <v>10</v>
      </c>
      <c r="T1" s="31" t="s">
        <v>3</v>
      </c>
      <c r="U1" s="31" t="s">
        <v>4</v>
      </c>
      <c r="V1" s="31" t="s">
        <v>11</v>
      </c>
      <c r="W1" s="37" t="s">
        <v>12</v>
      </c>
      <c r="X1" s="31" t="s">
        <v>13</v>
      </c>
      <c r="Y1" s="31" t="s">
        <v>3</v>
      </c>
      <c r="Z1" s="31" t="s">
        <v>4</v>
      </c>
      <c r="AA1" s="31" t="s">
        <v>14</v>
      </c>
      <c r="AB1" s="31" t="s">
        <v>12</v>
      </c>
      <c r="AC1" s="34" t="s">
        <v>15</v>
      </c>
    </row>
    <row r="2" spans="1:22" ht="15" hidden="1">
      <c r="A2" s="10">
        <v>2016</v>
      </c>
      <c r="B2" s="10"/>
      <c r="C2" s="10"/>
      <c r="D2" s="10"/>
      <c r="E2" s="10"/>
      <c r="F2" s="10"/>
      <c r="G2" s="10">
        <v>2017</v>
      </c>
      <c r="H2" s="10"/>
      <c r="I2" s="10"/>
      <c r="J2" s="10"/>
      <c r="K2" s="10"/>
      <c r="L2" s="10"/>
      <c r="M2" s="10"/>
      <c r="N2" s="10">
        <v>2018</v>
      </c>
      <c r="O2" s="10"/>
      <c r="P2" s="10"/>
      <c r="Q2" s="10"/>
      <c r="R2" s="10"/>
      <c r="S2" s="11">
        <v>43745</v>
      </c>
      <c r="T2" s="10"/>
      <c r="U2" s="10"/>
      <c r="V2" s="12"/>
    </row>
    <row r="3" spans="1:29" ht="15">
      <c r="A3" s="1" t="s">
        <v>16</v>
      </c>
      <c r="B3" s="13" t="s">
        <v>17</v>
      </c>
      <c r="C3" s="1">
        <v>0</v>
      </c>
      <c r="D3" s="1">
        <v>7</v>
      </c>
      <c r="E3" s="3">
        <f aca="true" t="shared" si="0" ref="E3:E13">C3/D3</f>
        <v>0</v>
      </c>
      <c r="F3" s="2"/>
      <c r="G3" s="4">
        <v>0</v>
      </c>
      <c r="H3" s="4">
        <v>0</v>
      </c>
      <c r="I3" s="5"/>
      <c r="J3" s="5"/>
      <c r="K3" s="2">
        <v>0</v>
      </c>
      <c r="L3" s="2">
        <v>0</v>
      </c>
      <c r="M3" s="2"/>
      <c r="N3" s="4">
        <v>0</v>
      </c>
      <c r="O3" s="4">
        <v>8</v>
      </c>
      <c r="P3" s="5">
        <f>N3/O3</f>
        <v>0</v>
      </c>
      <c r="Q3" s="7">
        <f aca="true" t="shared" si="1" ref="Q3:Q13">O3-H3</f>
        <v>8</v>
      </c>
      <c r="R3" s="2"/>
      <c r="S3" s="2">
        <v>0</v>
      </c>
      <c r="T3" s="2">
        <v>8</v>
      </c>
      <c r="U3" s="9"/>
      <c r="V3" s="2">
        <f>T3-O3</f>
        <v>0</v>
      </c>
      <c r="W3" s="2" t="s">
        <v>18</v>
      </c>
      <c r="X3" s="2"/>
      <c r="Y3" s="2"/>
      <c r="Z3" s="28"/>
      <c r="AA3" s="2"/>
      <c r="AB3" s="2"/>
      <c r="AC3" s="2"/>
    </row>
    <row r="4" spans="1:29" ht="15">
      <c r="A4" s="38" t="s">
        <v>16</v>
      </c>
      <c r="B4" s="1" t="s">
        <v>19</v>
      </c>
      <c r="C4" s="1">
        <v>36</v>
      </c>
      <c r="D4" s="1">
        <v>51</v>
      </c>
      <c r="E4" s="3">
        <f t="shared" si="0"/>
        <v>0.7058823529411765</v>
      </c>
      <c r="F4" s="6"/>
      <c r="G4" s="4">
        <v>43</v>
      </c>
      <c r="H4" s="4">
        <v>54</v>
      </c>
      <c r="I4" s="5">
        <f>G4/H4</f>
        <v>0.7962962962962963</v>
      </c>
      <c r="J4" s="5"/>
      <c r="K4" s="8">
        <f aca="true" t="shared" si="2" ref="K4:K13">H4*1.045</f>
        <v>56.42999999999999</v>
      </c>
      <c r="L4" s="8">
        <f aca="true" t="shared" si="3" ref="L4:L13">K4-H4</f>
        <v>2.4299999999999926</v>
      </c>
      <c r="M4" s="2"/>
      <c r="N4" s="2">
        <v>40</v>
      </c>
      <c r="O4" s="2">
        <v>52</v>
      </c>
      <c r="P4" s="5">
        <f aca="true" t="shared" si="4" ref="P4:P65">N4/O4</f>
        <v>0.7692307692307693</v>
      </c>
      <c r="Q4" s="7">
        <f t="shared" si="1"/>
        <v>-2</v>
      </c>
      <c r="R4" s="2"/>
      <c r="S4" s="2">
        <v>32</v>
      </c>
      <c r="T4" s="2">
        <v>40</v>
      </c>
      <c r="U4" s="9">
        <v>0.7895</v>
      </c>
      <c r="V4" s="2">
        <f aca="true" t="shared" si="5" ref="V4:V67">T4-O4</f>
        <v>-12</v>
      </c>
      <c r="W4" s="2"/>
      <c r="X4" s="39">
        <v>53</v>
      </c>
      <c r="Y4" s="39">
        <v>62</v>
      </c>
      <c r="Z4" s="40">
        <v>0.85483870967742</v>
      </c>
      <c r="AA4" s="39">
        <v>22</v>
      </c>
      <c r="AB4" s="39"/>
      <c r="AC4" s="39"/>
    </row>
    <row r="5" spans="1:29" s="19" customFormat="1" ht="15">
      <c r="A5" s="13" t="s">
        <v>16</v>
      </c>
      <c r="B5" s="13" t="s">
        <v>20</v>
      </c>
      <c r="C5" s="13">
        <v>0</v>
      </c>
      <c r="D5" s="13">
        <v>6</v>
      </c>
      <c r="E5" s="14">
        <f t="shared" si="0"/>
        <v>0</v>
      </c>
      <c r="F5" s="15"/>
      <c r="G5" s="20">
        <v>0</v>
      </c>
      <c r="H5" s="20">
        <v>0</v>
      </c>
      <c r="I5" s="17"/>
      <c r="J5" s="17"/>
      <c r="K5" s="21">
        <f t="shared" si="2"/>
        <v>0</v>
      </c>
      <c r="L5" s="21">
        <f t="shared" si="3"/>
        <v>0</v>
      </c>
      <c r="M5" s="15"/>
      <c r="N5" s="20">
        <v>0</v>
      </c>
      <c r="O5" s="20">
        <v>0</v>
      </c>
      <c r="P5" s="17"/>
      <c r="Q5" s="18">
        <f t="shared" si="1"/>
        <v>0</v>
      </c>
      <c r="R5" s="15"/>
      <c r="S5" s="15"/>
      <c r="T5" s="15"/>
      <c r="U5" s="15"/>
      <c r="V5" s="2">
        <f t="shared" si="5"/>
        <v>0</v>
      </c>
      <c r="W5" s="15" t="s">
        <v>21</v>
      </c>
      <c r="X5" s="15"/>
      <c r="Y5" s="15"/>
      <c r="Z5" s="15"/>
      <c r="AA5" s="15"/>
      <c r="AB5" s="15"/>
      <c r="AC5" s="15"/>
    </row>
    <row r="6" spans="1:29" ht="15">
      <c r="A6" s="1" t="s">
        <v>16</v>
      </c>
      <c r="B6" s="13" t="s">
        <v>22</v>
      </c>
      <c r="C6" s="1">
        <v>2</v>
      </c>
      <c r="D6" s="1">
        <v>17</v>
      </c>
      <c r="E6" s="3">
        <f t="shared" si="0"/>
        <v>0.11764705882352941</v>
      </c>
      <c r="F6" s="2"/>
      <c r="G6" s="4">
        <v>0</v>
      </c>
      <c r="H6" s="4">
        <v>0</v>
      </c>
      <c r="I6" s="5"/>
      <c r="J6" s="5"/>
      <c r="K6" s="8">
        <f t="shared" si="2"/>
        <v>0</v>
      </c>
      <c r="L6" s="8">
        <f t="shared" si="3"/>
        <v>0</v>
      </c>
      <c r="M6" s="2"/>
      <c r="N6" s="4">
        <v>0</v>
      </c>
      <c r="O6" s="4">
        <v>0</v>
      </c>
      <c r="P6" s="5"/>
      <c r="Q6" s="7">
        <f t="shared" si="1"/>
        <v>0</v>
      </c>
      <c r="R6" s="2"/>
      <c r="S6" s="2">
        <v>0</v>
      </c>
      <c r="T6" s="2">
        <v>1</v>
      </c>
      <c r="U6" s="9"/>
      <c r="V6" s="2">
        <f t="shared" si="5"/>
        <v>1</v>
      </c>
      <c r="W6" s="2" t="s">
        <v>18</v>
      </c>
      <c r="X6" s="39"/>
      <c r="Y6" s="39"/>
      <c r="Z6" s="40"/>
      <c r="AA6" s="39"/>
      <c r="AB6" s="39"/>
      <c r="AC6" s="39"/>
    </row>
    <row r="7" spans="1:29" ht="15">
      <c r="A7" s="1" t="s">
        <v>16</v>
      </c>
      <c r="B7" s="1" t="s">
        <v>23</v>
      </c>
      <c r="C7" s="1">
        <v>23</v>
      </c>
      <c r="D7" s="1">
        <v>35</v>
      </c>
      <c r="E7" s="3">
        <f t="shared" si="0"/>
        <v>0.6571428571428571</v>
      </c>
      <c r="F7" s="2"/>
      <c r="G7" s="4">
        <v>26</v>
      </c>
      <c r="H7" s="4">
        <v>38</v>
      </c>
      <c r="I7" s="5">
        <f aca="true" t="shared" si="6" ref="I7:I68">G7/H7</f>
        <v>0.6842105263157895</v>
      </c>
      <c r="J7" s="5"/>
      <c r="K7" s="8">
        <f t="shared" si="2"/>
        <v>39.709999999999994</v>
      </c>
      <c r="L7" s="8">
        <f t="shared" si="3"/>
        <v>1.7099999999999937</v>
      </c>
      <c r="M7" s="2"/>
      <c r="N7" s="2">
        <v>30</v>
      </c>
      <c r="O7" s="2">
        <v>42</v>
      </c>
      <c r="P7" s="5">
        <f t="shared" si="4"/>
        <v>0.7142857142857143</v>
      </c>
      <c r="Q7" s="7">
        <f t="shared" si="1"/>
        <v>4</v>
      </c>
      <c r="R7" s="2"/>
      <c r="S7" s="2">
        <v>29</v>
      </c>
      <c r="T7" s="2">
        <v>42</v>
      </c>
      <c r="U7" s="9">
        <v>0.6905</v>
      </c>
      <c r="V7" s="2">
        <f t="shared" si="5"/>
        <v>0</v>
      </c>
      <c r="W7" s="2"/>
      <c r="X7" s="2">
        <v>26</v>
      </c>
      <c r="Y7" s="2">
        <v>38</v>
      </c>
      <c r="Z7" s="9">
        <v>0.68421052631579</v>
      </c>
      <c r="AA7" s="2">
        <v>-4</v>
      </c>
      <c r="AB7" s="2"/>
      <c r="AC7" s="2"/>
    </row>
    <row r="8" spans="1:35" ht="15">
      <c r="A8" s="1" t="s">
        <v>16</v>
      </c>
      <c r="B8" s="1" t="s">
        <v>24</v>
      </c>
      <c r="C8" s="1">
        <v>46</v>
      </c>
      <c r="D8" s="1">
        <v>57</v>
      </c>
      <c r="E8" s="3">
        <f t="shared" si="0"/>
        <v>0.8070175438596491</v>
      </c>
      <c r="F8" s="2"/>
      <c r="G8" s="4">
        <v>36</v>
      </c>
      <c r="H8" s="4">
        <v>40</v>
      </c>
      <c r="I8" s="5">
        <f t="shared" si="6"/>
        <v>0.9</v>
      </c>
      <c r="J8" s="5"/>
      <c r="K8" s="8">
        <f t="shared" si="2"/>
        <v>41.8</v>
      </c>
      <c r="L8" s="8">
        <f t="shared" si="3"/>
        <v>1.7999999999999972</v>
      </c>
      <c r="M8" s="2"/>
      <c r="N8" s="2">
        <v>32</v>
      </c>
      <c r="O8" s="2">
        <v>34</v>
      </c>
      <c r="P8" s="5">
        <f t="shared" si="4"/>
        <v>0.9411764705882353</v>
      </c>
      <c r="Q8" s="7">
        <f t="shared" si="1"/>
        <v>-6</v>
      </c>
      <c r="R8" s="2"/>
      <c r="S8" s="2">
        <v>43</v>
      </c>
      <c r="T8" s="2">
        <v>47</v>
      </c>
      <c r="U8" s="9">
        <v>0.9149</v>
      </c>
      <c r="V8" s="2">
        <f t="shared" si="5"/>
        <v>13</v>
      </c>
      <c r="W8" s="2"/>
      <c r="X8" s="39">
        <v>35</v>
      </c>
      <c r="Y8" s="39">
        <v>41</v>
      </c>
      <c r="Z8" s="40">
        <v>0.85365853658537</v>
      </c>
      <c r="AA8" s="39">
        <v>-6</v>
      </c>
      <c r="AB8" s="41"/>
      <c r="AC8" s="39"/>
      <c r="AH8" s="27"/>
      <c r="AI8" s="26"/>
    </row>
    <row r="9" spans="1:29" ht="15">
      <c r="A9" s="1" t="s">
        <v>16</v>
      </c>
      <c r="B9" s="13" t="s">
        <v>25</v>
      </c>
      <c r="C9" s="1">
        <v>19</v>
      </c>
      <c r="D9" s="1">
        <v>33</v>
      </c>
      <c r="E9" s="3">
        <f t="shared" si="0"/>
        <v>0.5757575757575758</v>
      </c>
      <c r="F9" s="2"/>
      <c r="G9" s="4">
        <v>0</v>
      </c>
      <c r="H9" s="4">
        <v>5</v>
      </c>
      <c r="I9" s="5">
        <f t="shared" si="6"/>
        <v>0</v>
      </c>
      <c r="J9" s="5"/>
      <c r="K9" s="8">
        <f t="shared" si="2"/>
        <v>5.225</v>
      </c>
      <c r="L9" s="8">
        <f t="shared" si="3"/>
        <v>0.22499999999999964</v>
      </c>
      <c r="M9" s="2"/>
      <c r="N9" s="2">
        <v>0</v>
      </c>
      <c r="O9" s="2">
        <v>4</v>
      </c>
      <c r="P9" s="5">
        <f t="shared" si="4"/>
        <v>0</v>
      </c>
      <c r="Q9" s="7">
        <f t="shared" si="1"/>
        <v>-1</v>
      </c>
      <c r="R9" s="2"/>
      <c r="S9" s="2">
        <v>0</v>
      </c>
      <c r="T9" s="2">
        <v>1</v>
      </c>
      <c r="U9" s="9"/>
      <c r="V9" s="2">
        <f t="shared" si="5"/>
        <v>-3</v>
      </c>
      <c r="W9" s="2" t="s">
        <v>26</v>
      </c>
      <c r="X9" s="2">
        <v>0</v>
      </c>
      <c r="Y9" s="2">
        <v>1</v>
      </c>
      <c r="Z9" s="24">
        <v>0</v>
      </c>
      <c r="AA9" s="9"/>
      <c r="AB9" s="2" t="s">
        <v>27</v>
      </c>
      <c r="AC9" s="2"/>
    </row>
    <row r="10" spans="1:29" ht="15">
      <c r="A10" s="1" t="s">
        <v>16</v>
      </c>
      <c r="B10" s="1" t="s">
        <v>28</v>
      </c>
      <c r="C10" s="1">
        <v>247</v>
      </c>
      <c r="D10" s="1">
        <v>267</v>
      </c>
      <c r="E10" s="3">
        <f t="shared" si="0"/>
        <v>0.9250936329588015</v>
      </c>
      <c r="F10" s="6"/>
      <c r="G10" s="4">
        <v>270</v>
      </c>
      <c r="H10" s="4">
        <v>285</v>
      </c>
      <c r="I10" s="5">
        <f t="shared" si="6"/>
        <v>0.9473684210526315</v>
      </c>
      <c r="J10" s="5"/>
      <c r="K10" s="8">
        <f t="shared" si="2"/>
        <v>297.825</v>
      </c>
      <c r="L10" s="8">
        <f t="shared" si="3"/>
        <v>12.824999999999989</v>
      </c>
      <c r="M10" s="2"/>
      <c r="N10" s="2">
        <v>289</v>
      </c>
      <c r="O10" s="2">
        <v>302</v>
      </c>
      <c r="P10" s="5">
        <f t="shared" si="4"/>
        <v>0.956953642384106</v>
      </c>
      <c r="Q10" s="7">
        <f t="shared" si="1"/>
        <v>17</v>
      </c>
      <c r="R10" s="2"/>
      <c r="S10" s="2">
        <v>276</v>
      </c>
      <c r="T10" s="2">
        <v>291</v>
      </c>
      <c r="U10" s="9">
        <v>0.9485</v>
      </c>
      <c r="V10" s="2">
        <f t="shared" si="5"/>
        <v>-11</v>
      </c>
      <c r="W10" s="2"/>
      <c r="X10" s="39">
        <v>168</v>
      </c>
      <c r="Y10" s="39">
        <v>185</v>
      </c>
      <c r="Z10" s="40">
        <v>0.90810810810811</v>
      </c>
      <c r="AA10" s="39">
        <v>-106</v>
      </c>
      <c r="AB10" s="39"/>
      <c r="AC10" s="39"/>
    </row>
    <row r="11" spans="1:29" ht="15">
      <c r="A11" s="1" t="s">
        <v>16</v>
      </c>
      <c r="B11" s="1" t="s">
        <v>29</v>
      </c>
      <c r="C11" s="1">
        <v>45</v>
      </c>
      <c r="D11" s="1">
        <v>55</v>
      </c>
      <c r="E11" s="3">
        <f t="shared" si="0"/>
        <v>0.8181818181818182</v>
      </c>
      <c r="F11" s="6"/>
      <c r="G11" s="4">
        <v>57</v>
      </c>
      <c r="H11" s="4">
        <v>69</v>
      </c>
      <c r="I11" s="5">
        <f t="shared" si="6"/>
        <v>0.8260869565217391</v>
      </c>
      <c r="J11" s="5"/>
      <c r="K11" s="8">
        <f t="shared" si="2"/>
        <v>72.10499999999999</v>
      </c>
      <c r="L11" s="8">
        <f t="shared" si="3"/>
        <v>3.1049999999999898</v>
      </c>
      <c r="M11" s="2"/>
      <c r="N11" s="2">
        <v>43</v>
      </c>
      <c r="O11" s="2">
        <v>54</v>
      </c>
      <c r="P11" s="5">
        <f t="shared" si="4"/>
        <v>0.7962962962962963</v>
      </c>
      <c r="Q11" s="7">
        <f t="shared" si="1"/>
        <v>-15</v>
      </c>
      <c r="R11" s="2"/>
      <c r="S11" s="2">
        <v>59</v>
      </c>
      <c r="T11" s="2">
        <v>70</v>
      </c>
      <c r="U11" s="9">
        <v>0.8429</v>
      </c>
      <c r="V11" s="2">
        <f t="shared" si="5"/>
        <v>16</v>
      </c>
      <c r="W11" s="2"/>
      <c r="X11" s="2">
        <v>59</v>
      </c>
      <c r="Y11" s="2">
        <v>69</v>
      </c>
      <c r="Z11" s="9">
        <v>0.85507246376812</v>
      </c>
      <c r="AA11" s="2">
        <v>-1</v>
      </c>
      <c r="AB11" s="2"/>
      <c r="AC11" s="2"/>
    </row>
    <row r="12" spans="1:29" ht="15">
      <c r="A12" s="1" t="s">
        <v>16</v>
      </c>
      <c r="B12" s="1" t="s">
        <v>30</v>
      </c>
      <c r="C12" s="1">
        <v>8</v>
      </c>
      <c r="D12" s="1">
        <v>19</v>
      </c>
      <c r="E12" s="3">
        <f t="shared" si="0"/>
        <v>0.42105263157894735</v>
      </c>
      <c r="F12" s="2"/>
      <c r="G12" s="4">
        <v>14</v>
      </c>
      <c r="H12" s="4">
        <v>30</v>
      </c>
      <c r="I12" s="5">
        <f t="shared" si="6"/>
        <v>0.4666666666666667</v>
      </c>
      <c r="J12" s="5"/>
      <c r="K12" s="8">
        <f t="shared" si="2"/>
        <v>31.349999999999998</v>
      </c>
      <c r="L12" s="8">
        <f t="shared" si="3"/>
        <v>1.3499999999999979</v>
      </c>
      <c r="M12" s="2"/>
      <c r="N12" s="2">
        <v>14</v>
      </c>
      <c r="O12" s="2">
        <v>30</v>
      </c>
      <c r="P12" s="5">
        <f t="shared" si="4"/>
        <v>0.4666666666666667</v>
      </c>
      <c r="Q12" s="7">
        <f t="shared" si="1"/>
        <v>0</v>
      </c>
      <c r="R12" s="2"/>
      <c r="S12" s="2">
        <v>14</v>
      </c>
      <c r="T12" s="2">
        <v>31</v>
      </c>
      <c r="U12" s="9">
        <v>0.4516</v>
      </c>
      <c r="V12" s="2">
        <f t="shared" si="5"/>
        <v>1</v>
      </c>
      <c r="W12" s="42"/>
      <c r="X12" s="39">
        <v>9</v>
      </c>
      <c r="Y12" s="39">
        <v>21</v>
      </c>
      <c r="Z12" s="40">
        <v>0.42857142857143</v>
      </c>
      <c r="AA12" s="39">
        <v>-10</v>
      </c>
      <c r="AB12" s="39"/>
      <c r="AC12" s="39"/>
    </row>
    <row r="13" spans="1:29" ht="15">
      <c r="A13" s="1" t="s">
        <v>16</v>
      </c>
      <c r="B13" s="1" t="s">
        <v>31</v>
      </c>
      <c r="C13" s="1">
        <v>56</v>
      </c>
      <c r="D13" s="1">
        <v>71</v>
      </c>
      <c r="E13" s="3">
        <f t="shared" si="0"/>
        <v>0.7887323943661971</v>
      </c>
      <c r="F13" s="2"/>
      <c r="G13" s="4">
        <v>58</v>
      </c>
      <c r="H13" s="4">
        <v>77</v>
      </c>
      <c r="I13" s="5">
        <f t="shared" si="6"/>
        <v>0.7532467532467533</v>
      </c>
      <c r="J13" s="5"/>
      <c r="K13" s="8">
        <f t="shared" si="2"/>
        <v>80.46499999999999</v>
      </c>
      <c r="L13" s="8">
        <f t="shared" si="3"/>
        <v>3.464999999999989</v>
      </c>
      <c r="M13" s="2"/>
      <c r="N13" s="2">
        <v>61</v>
      </c>
      <c r="O13" s="2">
        <v>82</v>
      </c>
      <c r="P13" s="5">
        <f t="shared" si="4"/>
        <v>0.7439024390243902</v>
      </c>
      <c r="Q13" s="7">
        <f t="shared" si="1"/>
        <v>5</v>
      </c>
      <c r="R13" s="2"/>
      <c r="S13" s="2">
        <v>55</v>
      </c>
      <c r="T13" s="2">
        <v>75</v>
      </c>
      <c r="U13" s="9">
        <v>0.7335</v>
      </c>
      <c r="V13" s="2">
        <f t="shared" si="5"/>
        <v>-7</v>
      </c>
      <c r="W13" s="2"/>
      <c r="X13" s="2">
        <v>77</v>
      </c>
      <c r="Y13" s="2">
        <v>98</v>
      </c>
      <c r="Z13" s="9">
        <v>0.78571428571429</v>
      </c>
      <c r="AA13" s="2">
        <v>23</v>
      </c>
      <c r="AB13" s="2"/>
      <c r="AC13" s="2"/>
    </row>
    <row r="14" spans="1:29" ht="15">
      <c r="A14" s="2" t="s">
        <v>16</v>
      </c>
      <c r="B14" s="2" t="s">
        <v>32</v>
      </c>
      <c r="C14" s="2"/>
      <c r="D14" s="2"/>
      <c r="E14" s="2"/>
      <c r="F14" s="2"/>
      <c r="G14" s="2"/>
      <c r="H14" s="2"/>
      <c r="I14" s="5"/>
      <c r="J14" s="2"/>
      <c r="K14" s="2"/>
      <c r="L14" s="2"/>
      <c r="M14" s="2"/>
      <c r="N14" s="2"/>
      <c r="O14" s="2"/>
      <c r="P14" s="5"/>
      <c r="Q14" s="7"/>
      <c r="R14" s="2"/>
      <c r="S14" s="2"/>
      <c r="T14" s="2"/>
      <c r="U14" s="2"/>
      <c r="V14" s="2"/>
      <c r="W14" s="2"/>
      <c r="X14" s="39">
        <v>23</v>
      </c>
      <c r="Y14" s="39">
        <v>24</v>
      </c>
      <c r="Z14" s="40">
        <v>0.95833333333333</v>
      </c>
      <c r="AA14" s="39"/>
      <c r="AB14" s="39" t="s">
        <v>33</v>
      </c>
      <c r="AC14" s="39"/>
    </row>
    <row r="15" spans="1:29" ht="15">
      <c r="A15" s="1" t="s">
        <v>34</v>
      </c>
      <c r="B15" s="1" t="s">
        <v>35</v>
      </c>
      <c r="C15" s="1">
        <v>46</v>
      </c>
      <c r="D15" s="1">
        <v>66</v>
      </c>
      <c r="E15" s="3">
        <f aca="true" t="shared" si="7" ref="E15:E19">C15/D15</f>
        <v>0.696969696969697</v>
      </c>
      <c r="F15" s="2"/>
      <c r="G15" s="4">
        <v>36</v>
      </c>
      <c r="H15" s="4">
        <v>54</v>
      </c>
      <c r="I15" s="5">
        <f t="shared" si="6"/>
        <v>0.6666666666666666</v>
      </c>
      <c r="J15" s="5"/>
      <c r="K15" s="8">
        <f>H15*1.045</f>
        <v>56.42999999999999</v>
      </c>
      <c r="L15" s="8">
        <f>K15-H15</f>
        <v>2.4299999999999926</v>
      </c>
      <c r="M15" s="2"/>
      <c r="N15" s="2">
        <v>30</v>
      </c>
      <c r="O15" s="2">
        <v>49</v>
      </c>
      <c r="P15" s="5">
        <f t="shared" si="4"/>
        <v>0.6122448979591837</v>
      </c>
      <c r="Q15" s="7">
        <f aca="true" t="shared" si="8" ref="Q15:Q35">O15-H15</f>
        <v>-5</v>
      </c>
      <c r="R15" s="2"/>
      <c r="S15" s="2">
        <v>38</v>
      </c>
      <c r="T15" s="2">
        <v>55</v>
      </c>
      <c r="U15" s="9">
        <v>0.691</v>
      </c>
      <c r="V15" s="2">
        <f t="shared" si="5"/>
        <v>6</v>
      </c>
      <c r="W15" s="2"/>
      <c r="X15" s="2">
        <v>27</v>
      </c>
      <c r="Y15" s="2">
        <v>45</v>
      </c>
      <c r="Z15" s="9">
        <v>0.6</v>
      </c>
      <c r="AA15" s="2">
        <v>-10</v>
      </c>
      <c r="AB15" s="2"/>
      <c r="AC15" s="2"/>
    </row>
    <row r="16" spans="1:29" ht="15">
      <c r="A16" s="1" t="s">
        <v>34</v>
      </c>
      <c r="B16" s="1" t="s">
        <v>36</v>
      </c>
      <c r="C16" s="1">
        <v>50</v>
      </c>
      <c r="D16" s="1">
        <v>72</v>
      </c>
      <c r="E16" s="3">
        <f t="shared" si="7"/>
        <v>0.6944444444444444</v>
      </c>
      <c r="F16" s="6"/>
      <c r="G16" s="4">
        <v>42</v>
      </c>
      <c r="H16" s="4">
        <v>59</v>
      </c>
      <c r="I16" s="5">
        <f t="shared" si="6"/>
        <v>0.711864406779661</v>
      </c>
      <c r="J16" s="5"/>
      <c r="K16" s="8">
        <f aca="true" t="shared" si="9" ref="K16:K19">H16*1.045</f>
        <v>61.654999999999994</v>
      </c>
      <c r="L16" s="8">
        <f aca="true" t="shared" si="10" ref="L16:L19">K16-H16</f>
        <v>2.654999999999994</v>
      </c>
      <c r="M16" s="2"/>
      <c r="N16" s="2">
        <v>38</v>
      </c>
      <c r="O16" s="2">
        <v>53</v>
      </c>
      <c r="P16" s="5">
        <f t="shared" si="4"/>
        <v>0.7169811320754716</v>
      </c>
      <c r="Q16" s="7">
        <f t="shared" si="8"/>
        <v>-6</v>
      </c>
      <c r="R16" s="2"/>
      <c r="S16" s="2">
        <v>42</v>
      </c>
      <c r="T16" s="2">
        <v>54</v>
      </c>
      <c r="U16" s="9">
        <v>0.7778</v>
      </c>
      <c r="V16" s="2">
        <f t="shared" si="5"/>
        <v>1</v>
      </c>
      <c r="W16" s="2"/>
      <c r="X16" s="39">
        <v>42</v>
      </c>
      <c r="Y16" s="39">
        <v>53</v>
      </c>
      <c r="Z16" s="40">
        <v>0.79245283018868</v>
      </c>
      <c r="AA16" s="39">
        <v>-1</v>
      </c>
      <c r="AB16" s="39"/>
      <c r="AC16" s="39"/>
    </row>
    <row r="17" spans="1:29" ht="15">
      <c r="A17" s="1" t="s">
        <v>34</v>
      </c>
      <c r="B17" s="1" t="s">
        <v>37</v>
      </c>
      <c r="C17" s="1">
        <v>67</v>
      </c>
      <c r="D17" s="1">
        <v>102</v>
      </c>
      <c r="E17" s="3">
        <f t="shared" si="7"/>
        <v>0.6568627450980392</v>
      </c>
      <c r="F17" s="2"/>
      <c r="G17" s="4">
        <v>69</v>
      </c>
      <c r="H17" s="4">
        <v>105</v>
      </c>
      <c r="I17" s="5">
        <f t="shared" si="6"/>
        <v>0.6571428571428571</v>
      </c>
      <c r="J17" s="5"/>
      <c r="K17" s="8">
        <f t="shared" si="9"/>
        <v>109.725</v>
      </c>
      <c r="L17" s="8">
        <f t="shared" si="10"/>
        <v>4.724999999999994</v>
      </c>
      <c r="M17" s="2"/>
      <c r="N17" s="2">
        <v>62</v>
      </c>
      <c r="O17" s="2">
        <v>98</v>
      </c>
      <c r="P17" s="5">
        <f t="shared" si="4"/>
        <v>0.6326530612244898</v>
      </c>
      <c r="Q17" s="7">
        <f t="shared" si="8"/>
        <v>-7</v>
      </c>
      <c r="R17" s="2"/>
      <c r="S17" s="2">
        <v>70</v>
      </c>
      <c r="T17" s="2">
        <v>110</v>
      </c>
      <c r="U17" s="9">
        <v>0.6364</v>
      </c>
      <c r="V17" s="2">
        <f t="shared" si="5"/>
        <v>12</v>
      </c>
      <c r="W17" s="2"/>
      <c r="X17" s="2">
        <v>64</v>
      </c>
      <c r="Y17" s="2">
        <v>102</v>
      </c>
      <c r="Z17" s="9">
        <v>0.62745098039216</v>
      </c>
      <c r="AA17" s="2">
        <v>-8</v>
      </c>
      <c r="AB17" s="2"/>
      <c r="AC17" s="2"/>
    </row>
    <row r="18" spans="1:29" ht="15">
      <c r="A18" s="1" t="s">
        <v>34</v>
      </c>
      <c r="B18" s="1" t="s">
        <v>38</v>
      </c>
      <c r="C18" s="1">
        <v>21</v>
      </c>
      <c r="D18" s="1">
        <v>21</v>
      </c>
      <c r="E18" s="3">
        <f t="shared" si="7"/>
        <v>1</v>
      </c>
      <c r="F18" s="6"/>
      <c r="G18" s="4">
        <v>21</v>
      </c>
      <c r="H18" s="4">
        <v>21</v>
      </c>
      <c r="I18" s="5">
        <f t="shared" si="6"/>
        <v>1</v>
      </c>
      <c r="J18" s="5"/>
      <c r="K18" s="8">
        <f t="shared" si="9"/>
        <v>21.945</v>
      </c>
      <c r="L18" s="8">
        <f t="shared" si="10"/>
        <v>0.9450000000000003</v>
      </c>
      <c r="M18" s="2"/>
      <c r="N18" s="2">
        <v>12</v>
      </c>
      <c r="O18" s="2">
        <v>12</v>
      </c>
      <c r="P18" s="5">
        <f t="shared" si="4"/>
        <v>1</v>
      </c>
      <c r="Q18" s="7">
        <f t="shared" si="8"/>
        <v>-9</v>
      </c>
      <c r="R18" s="2"/>
      <c r="S18" s="2">
        <v>7</v>
      </c>
      <c r="T18" s="2">
        <v>11</v>
      </c>
      <c r="U18" s="9">
        <v>0.636</v>
      </c>
      <c r="V18" s="2">
        <f t="shared" si="5"/>
        <v>-1</v>
      </c>
      <c r="W18" s="2"/>
      <c r="X18" s="39">
        <v>11</v>
      </c>
      <c r="Y18" s="39">
        <v>15</v>
      </c>
      <c r="Z18" s="40">
        <v>0.73333333333333</v>
      </c>
      <c r="AA18" s="39">
        <v>4</v>
      </c>
      <c r="AB18" s="39"/>
      <c r="AC18" s="39"/>
    </row>
    <row r="19" spans="1:29" ht="15">
      <c r="A19" s="1" t="s">
        <v>34</v>
      </c>
      <c r="B19" s="1" t="s">
        <v>39</v>
      </c>
      <c r="C19" s="1">
        <v>59</v>
      </c>
      <c r="D19" s="1">
        <v>77</v>
      </c>
      <c r="E19" s="3">
        <f t="shared" si="7"/>
        <v>0.7662337662337663</v>
      </c>
      <c r="F19" s="2"/>
      <c r="G19" s="4">
        <v>80</v>
      </c>
      <c r="H19" s="4">
        <v>103</v>
      </c>
      <c r="I19" s="5">
        <f t="shared" si="6"/>
        <v>0.7766990291262136</v>
      </c>
      <c r="J19" s="5"/>
      <c r="K19" s="8">
        <f t="shared" si="9"/>
        <v>107.63499999999999</v>
      </c>
      <c r="L19" s="8">
        <f t="shared" si="10"/>
        <v>4.634999999999991</v>
      </c>
      <c r="M19" s="2"/>
      <c r="N19" s="2">
        <v>76</v>
      </c>
      <c r="O19" s="2">
        <v>104</v>
      </c>
      <c r="P19" s="5">
        <f t="shared" si="4"/>
        <v>0.7307692307692307</v>
      </c>
      <c r="Q19" s="7">
        <f t="shared" si="8"/>
        <v>1</v>
      </c>
      <c r="R19" s="2"/>
      <c r="S19" s="2">
        <v>79</v>
      </c>
      <c r="T19" s="2">
        <v>103</v>
      </c>
      <c r="U19" s="9">
        <v>0.767</v>
      </c>
      <c r="V19" s="2">
        <f t="shared" si="5"/>
        <v>-1</v>
      </c>
      <c r="W19" s="2"/>
      <c r="X19" s="2">
        <v>77</v>
      </c>
      <c r="Y19" s="2">
        <v>101</v>
      </c>
      <c r="Z19" s="9">
        <v>0.76237623762376</v>
      </c>
      <c r="AA19" s="2">
        <v>-2</v>
      </c>
      <c r="AB19" s="2"/>
      <c r="AC19" s="2"/>
    </row>
    <row r="20" spans="1:29" s="19" customFormat="1" ht="15">
      <c r="A20" s="13" t="s">
        <v>34</v>
      </c>
      <c r="B20" s="13" t="s">
        <v>40</v>
      </c>
      <c r="C20" s="13">
        <v>0</v>
      </c>
      <c r="D20" s="13">
        <v>0</v>
      </c>
      <c r="E20" s="14">
        <v>0</v>
      </c>
      <c r="F20" s="15"/>
      <c r="G20" s="16"/>
      <c r="H20" s="16"/>
      <c r="I20" s="17"/>
      <c r="J20" s="16"/>
      <c r="K20" s="15"/>
      <c r="L20" s="15"/>
      <c r="M20" s="15"/>
      <c r="N20" s="15"/>
      <c r="O20" s="15"/>
      <c r="P20" s="17"/>
      <c r="Q20" s="18"/>
      <c r="R20" s="15"/>
      <c r="S20" s="15"/>
      <c r="T20" s="15"/>
      <c r="U20" s="15"/>
      <c r="V20" s="2">
        <f t="shared" si="5"/>
        <v>0</v>
      </c>
      <c r="W20" s="15" t="s">
        <v>21</v>
      </c>
      <c r="X20" s="43"/>
      <c r="Y20" s="43"/>
      <c r="Z20" s="43"/>
      <c r="AA20" s="43"/>
      <c r="AB20" s="43"/>
      <c r="AC20" s="43"/>
    </row>
    <row r="21" spans="1:29" ht="15">
      <c r="A21" s="2"/>
      <c r="B21" s="2"/>
      <c r="C21" s="2"/>
      <c r="D21" s="2"/>
      <c r="E21" s="2"/>
      <c r="F21" s="2"/>
      <c r="G21" s="2"/>
      <c r="H21" s="2"/>
      <c r="I21" s="5"/>
      <c r="J21" s="2"/>
      <c r="K21" s="2"/>
      <c r="L21" s="2"/>
      <c r="M21" s="2"/>
      <c r="N21" s="2"/>
      <c r="O21" s="2"/>
      <c r="P21" s="5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1" t="s">
        <v>41</v>
      </c>
      <c r="B22" s="13" t="s">
        <v>42</v>
      </c>
      <c r="C22" s="1">
        <v>8</v>
      </c>
      <c r="D22" s="1">
        <v>31</v>
      </c>
      <c r="E22" s="3">
        <f aca="true" t="shared" si="11" ref="E22:E30">C22/D22</f>
        <v>0.25806451612903225</v>
      </c>
      <c r="F22" s="2"/>
      <c r="G22" s="4">
        <v>10</v>
      </c>
      <c r="H22" s="4">
        <v>25</v>
      </c>
      <c r="I22" s="5">
        <f t="shared" si="6"/>
        <v>0.4</v>
      </c>
      <c r="J22" s="5"/>
      <c r="K22" s="8">
        <f>H22*1.045</f>
        <v>26.125</v>
      </c>
      <c r="L22" s="8">
        <f>K22-H22</f>
        <v>1.125</v>
      </c>
      <c r="M22" s="2"/>
      <c r="N22" s="2">
        <v>4</v>
      </c>
      <c r="O22" s="2">
        <v>20</v>
      </c>
      <c r="P22" s="5">
        <f t="shared" si="4"/>
        <v>0.2</v>
      </c>
      <c r="Q22" s="7">
        <f t="shared" si="8"/>
        <v>-5</v>
      </c>
      <c r="R22" s="2"/>
      <c r="S22" s="2">
        <v>0</v>
      </c>
      <c r="T22" s="2">
        <v>5</v>
      </c>
      <c r="U22" s="9"/>
      <c r="V22" s="2">
        <f t="shared" si="5"/>
        <v>-15</v>
      </c>
      <c r="W22" s="2"/>
      <c r="X22" s="39">
        <v>0</v>
      </c>
      <c r="Y22" s="39">
        <v>4</v>
      </c>
      <c r="Z22" s="40">
        <v>0</v>
      </c>
      <c r="AA22" s="39"/>
      <c r="AB22" s="39" t="s">
        <v>27</v>
      </c>
      <c r="AC22" s="39"/>
    </row>
    <row r="23" spans="1:29" ht="15">
      <c r="A23" s="1" t="s">
        <v>41</v>
      </c>
      <c r="B23" s="1" t="s">
        <v>43</v>
      </c>
      <c r="C23" s="1">
        <v>57</v>
      </c>
      <c r="D23" s="1">
        <v>66</v>
      </c>
      <c r="E23" s="3">
        <f t="shared" si="11"/>
        <v>0.8636363636363636</v>
      </c>
      <c r="F23" s="6"/>
      <c r="G23" s="4">
        <v>65</v>
      </c>
      <c r="H23" s="4">
        <v>74</v>
      </c>
      <c r="I23" s="5">
        <f t="shared" si="6"/>
        <v>0.8783783783783784</v>
      </c>
      <c r="J23" s="5"/>
      <c r="K23" s="8">
        <f aca="true" t="shared" si="12" ref="K23:K35">H23*1.045</f>
        <v>77.33</v>
      </c>
      <c r="L23" s="8">
        <f aca="true" t="shared" si="13" ref="L23:L35">K23-H23</f>
        <v>3.3299999999999983</v>
      </c>
      <c r="M23" s="2"/>
      <c r="N23" s="2">
        <v>59</v>
      </c>
      <c r="O23" s="2">
        <v>68</v>
      </c>
      <c r="P23" s="5">
        <f t="shared" si="4"/>
        <v>0.8676470588235294</v>
      </c>
      <c r="Q23" s="7">
        <f t="shared" si="8"/>
        <v>-6</v>
      </c>
      <c r="R23" s="2"/>
      <c r="S23" s="2">
        <v>73</v>
      </c>
      <c r="T23" s="2">
        <v>83</v>
      </c>
      <c r="U23" s="9">
        <v>0.8551</v>
      </c>
      <c r="V23" s="2">
        <f t="shared" si="5"/>
        <v>15</v>
      </c>
      <c r="W23" s="2"/>
      <c r="X23" s="2">
        <v>79</v>
      </c>
      <c r="Y23" s="2">
        <v>89</v>
      </c>
      <c r="Z23" s="9">
        <v>0.8876404494382</v>
      </c>
      <c r="AA23" s="2">
        <v>6</v>
      </c>
      <c r="AB23" s="2"/>
      <c r="AC23" s="2"/>
    </row>
    <row r="24" spans="1:29" ht="15">
      <c r="A24" s="1" t="s">
        <v>41</v>
      </c>
      <c r="B24" s="1" t="s">
        <v>44</v>
      </c>
      <c r="C24" s="1">
        <v>31</v>
      </c>
      <c r="D24" s="1">
        <v>34</v>
      </c>
      <c r="E24" s="3">
        <f t="shared" si="11"/>
        <v>0.9117647058823529</v>
      </c>
      <c r="F24" s="2"/>
      <c r="G24" s="4">
        <v>24</v>
      </c>
      <c r="H24" s="4">
        <v>28</v>
      </c>
      <c r="I24" s="5">
        <f t="shared" si="6"/>
        <v>0.8571428571428571</v>
      </c>
      <c r="J24" s="5"/>
      <c r="K24" s="8">
        <f t="shared" si="12"/>
        <v>29.259999999999998</v>
      </c>
      <c r="L24" s="8">
        <f t="shared" si="13"/>
        <v>1.259999999999998</v>
      </c>
      <c r="M24" s="2"/>
      <c r="N24" s="2">
        <v>18</v>
      </c>
      <c r="O24" s="2">
        <v>28</v>
      </c>
      <c r="P24" s="5">
        <f t="shared" si="4"/>
        <v>0.6428571428571429</v>
      </c>
      <c r="Q24" s="7">
        <f t="shared" si="8"/>
        <v>0</v>
      </c>
      <c r="R24" s="2"/>
      <c r="S24" s="2">
        <v>12</v>
      </c>
      <c r="T24" s="2">
        <v>17</v>
      </c>
      <c r="U24" s="9">
        <v>0.7059</v>
      </c>
      <c r="V24" s="2">
        <f t="shared" si="5"/>
        <v>-11</v>
      </c>
      <c r="W24" s="2"/>
      <c r="X24" s="39">
        <v>7</v>
      </c>
      <c r="Y24" s="39">
        <v>11</v>
      </c>
      <c r="Z24" s="40">
        <v>0.63636363636364</v>
      </c>
      <c r="AA24" s="39">
        <v>-6</v>
      </c>
      <c r="AB24" s="39"/>
      <c r="AC24" s="39"/>
    </row>
    <row r="25" spans="1:29" ht="15">
      <c r="A25" s="1" t="s">
        <v>41</v>
      </c>
      <c r="B25" s="1" t="s">
        <v>45</v>
      </c>
      <c r="C25" s="1">
        <v>23</v>
      </c>
      <c r="D25" s="1">
        <v>31</v>
      </c>
      <c r="E25" s="3">
        <f t="shared" si="11"/>
        <v>0.7419354838709677</v>
      </c>
      <c r="F25" s="6"/>
      <c r="G25" s="4">
        <v>16</v>
      </c>
      <c r="H25" s="4">
        <v>22</v>
      </c>
      <c r="I25" s="5">
        <f t="shared" si="6"/>
        <v>0.7272727272727273</v>
      </c>
      <c r="J25" s="5"/>
      <c r="K25" s="8">
        <f t="shared" si="12"/>
        <v>22.99</v>
      </c>
      <c r="L25" s="8">
        <f t="shared" si="13"/>
        <v>0.9899999999999984</v>
      </c>
      <c r="M25" s="2"/>
      <c r="N25" s="2">
        <v>12</v>
      </c>
      <c r="O25" s="2">
        <v>18</v>
      </c>
      <c r="P25" s="5">
        <f t="shared" si="4"/>
        <v>0.6666666666666666</v>
      </c>
      <c r="Q25" s="7">
        <f t="shared" si="8"/>
        <v>-4</v>
      </c>
      <c r="R25" s="2"/>
      <c r="S25" s="2">
        <v>14</v>
      </c>
      <c r="T25" s="2">
        <v>21</v>
      </c>
      <c r="U25" s="9">
        <v>0.6667</v>
      </c>
      <c r="V25" s="2">
        <f t="shared" si="5"/>
        <v>3</v>
      </c>
      <c r="W25" s="2"/>
      <c r="X25" s="2">
        <v>16</v>
      </c>
      <c r="Y25" s="2">
        <v>23</v>
      </c>
      <c r="Z25" s="9">
        <v>0.69565217391304</v>
      </c>
      <c r="AA25" s="2">
        <v>2</v>
      </c>
      <c r="AB25" s="2"/>
      <c r="AC25" s="2"/>
    </row>
    <row r="26" spans="1:29" ht="15">
      <c r="A26" s="1" t="s">
        <v>41</v>
      </c>
      <c r="B26" s="1" t="s">
        <v>46</v>
      </c>
      <c r="C26" s="1">
        <v>25</v>
      </c>
      <c r="D26" s="1">
        <v>41</v>
      </c>
      <c r="E26" s="3">
        <f t="shared" si="11"/>
        <v>0.6097560975609756</v>
      </c>
      <c r="F26" s="2"/>
      <c r="G26" s="4">
        <v>14</v>
      </c>
      <c r="H26" s="4">
        <v>26</v>
      </c>
      <c r="I26" s="5">
        <f t="shared" si="6"/>
        <v>0.5384615384615384</v>
      </c>
      <c r="J26" s="5"/>
      <c r="K26" s="8">
        <f t="shared" si="12"/>
        <v>27.169999999999998</v>
      </c>
      <c r="L26" s="8">
        <f t="shared" si="13"/>
        <v>1.1699999999999982</v>
      </c>
      <c r="M26" s="2"/>
      <c r="N26" s="2">
        <v>8</v>
      </c>
      <c r="O26" s="2">
        <v>19</v>
      </c>
      <c r="P26" s="5">
        <f t="shared" si="4"/>
        <v>0.42105263157894735</v>
      </c>
      <c r="Q26" s="7">
        <f t="shared" si="8"/>
        <v>-7</v>
      </c>
      <c r="R26" s="2"/>
      <c r="S26" s="2">
        <v>9</v>
      </c>
      <c r="T26" s="2">
        <v>14</v>
      </c>
      <c r="U26" s="9">
        <v>0.6229</v>
      </c>
      <c r="V26" s="2">
        <f t="shared" si="5"/>
        <v>-5</v>
      </c>
      <c r="W26" s="2"/>
      <c r="X26" s="39">
        <v>4</v>
      </c>
      <c r="Y26" s="39">
        <v>9</v>
      </c>
      <c r="Z26" s="40">
        <v>0.44444444444444</v>
      </c>
      <c r="AA26" s="39">
        <v>-5</v>
      </c>
      <c r="AB26" s="39"/>
      <c r="AC26" s="39"/>
    </row>
    <row r="27" spans="1:29" ht="15">
      <c r="A27" s="1" t="s">
        <v>41</v>
      </c>
      <c r="B27" s="1" t="s">
        <v>47</v>
      </c>
      <c r="C27" s="1">
        <v>11</v>
      </c>
      <c r="D27" s="1">
        <v>29</v>
      </c>
      <c r="E27" s="3">
        <f t="shared" si="11"/>
        <v>0.3793103448275862</v>
      </c>
      <c r="F27" s="2"/>
      <c r="G27" s="4">
        <v>9</v>
      </c>
      <c r="H27" s="4">
        <v>29</v>
      </c>
      <c r="I27" s="5">
        <f t="shared" si="6"/>
        <v>0.3103448275862069</v>
      </c>
      <c r="J27" s="5"/>
      <c r="K27" s="8">
        <f t="shared" si="12"/>
        <v>30.305</v>
      </c>
      <c r="L27" s="8">
        <f t="shared" si="13"/>
        <v>1.3049999999999997</v>
      </c>
      <c r="M27" s="2"/>
      <c r="N27" s="2">
        <v>9</v>
      </c>
      <c r="O27" s="2">
        <v>28</v>
      </c>
      <c r="P27" s="5">
        <f t="shared" si="4"/>
        <v>0.32142857142857145</v>
      </c>
      <c r="Q27" s="7">
        <f t="shared" si="8"/>
        <v>-1</v>
      </c>
      <c r="R27" s="2"/>
      <c r="S27" s="2">
        <v>11</v>
      </c>
      <c r="T27" s="2">
        <v>28</v>
      </c>
      <c r="U27" s="9">
        <v>0.3929</v>
      </c>
      <c r="V27" s="2">
        <f t="shared" si="5"/>
        <v>0</v>
      </c>
      <c r="W27" s="2"/>
      <c r="X27" s="2">
        <v>9</v>
      </c>
      <c r="Y27" s="2">
        <v>25</v>
      </c>
      <c r="Z27" s="9">
        <v>0.36</v>
      </c>
      <c r="AA27" s="2">
        <v>-3</v>
      </c>
      <c r="AB27" s="2"/>
      <c r="AC27" s="2"/>
    </row>
    <row r="28" spans="1:29" ht="15">
      <c r="A28" s="1" t="s">
        <v>41</v>
      </c>
      <c r="B28" s="1" t="s">
        <v>48</v>
      </c>
      <c r="C28" s="1">
        <v>29</v>
      </c>
      <c r="D28" s="1">
        <v>36</v>
      </c>
      <c r="E28" s="3">
        <f t="shared" si="11"/>
        <v>0.8055555555555556</v>
      </c>
      <c r="F28" s="2"/>
      <c r="G28" s="4">
        <v>27</v>
      </c>
      <c r="H28" s="4">
        <v>32</v>
      </c>
      <c r="I28" s="5">
        <f t="shared" si="6"/>
        <v>0.84375</v>
      </c>
      <c r="J28" s="5"/>
      <c r="K28" s="8">
        <f t="shared" si="12"/>
        <v>33.44</v>
      </c>
      <c r="L28" s="8">
        <f t="shared" si="13"/>
        <v>1.4399999999999977</v>
      </c>
      <c r="M28" s="2"/>
      <c r="N28" s="2">
        <v>30</v>
      </c>
      <c r="O28" s="2">
        <v>34</v>
      </c>
      <c r="P28" s="5">
        <f t="shared" si="4"/>
        <v>0.8823529411764706</v>
      </c>
      <c r="Q28" s="7">
        <f t="shared" si="8"/>
        <v>2</v>
      </c>
      <c r="R28" s="2"/>
      <c r="S28" s="2">
        <v>33</v>
      </c>
      <c r="T28" s="2">
        <v>37</v>
      </c>
      <c r="U28" s="9">
        <v>0.8919</v>
      </c>
      <c r="V28" s="2">
        <f t="shared" si="5"/>
        <v>3</v>
      </c>
      <c r="W28" s="2"/>
      <c r="X28" s="39">
        <v>35</v>
      </c>
      <c r="Y28" s="39">
        <v>41</v>
      </c>
      <c r="Z28" s="40">
        <v>0.85365853658537</v>
      </c>
      <c r="AA28" s="39">
        <v>4</v>
      </c>
      <c r="AB28" s="39"/>
      <c r="AC28" s="39"/>
    </row>
    <row r="29" spans="1:29" ht="15">
      <c r="A29" s="1" t="s">
        <v>41</v>
      </c>
      <c r="B29" s="1" t="s">
        <v>49</v>
      </c>
      <c r="C29" s="1">
        <v>11</v>
      </c>
      <c r="D29" s="1">
        <v>15</v>
      </c>
      <c r="E29" s="3">
        <f t="shared" si="11"/>
        <v>0.7333333333333333</v>
      </c>
      <c r="F29" s="6"/>
      <c r="G29" s="4">
        <v>11</v>
      </c>
      <c r="H29" s="4">
        <v>18</v>
      </c>
      <c r="I29" s="5">
        <f t="shared" si="6"/>
        <v>0.6111111111111112</v>
      </c>
      <c r="J29" s="5"/>
      <c r="K29" s="8">
        <f t="shared" si="12"/>
        <v>18.81</v>
      </c>
      <c r="L29" s="8">
        <f t="shared" si="13"/>
        <v>0.8099999999999987</v>
      </c>
      <c r="M29" s="2"/>
      <c r="N29" s="2">
        <v>10</v>
      </c>
      <c r="O29" s="2">
        <v>15</v>
      </c>
      <c r="P29" s="5">
        <f t="shared" si="4"/>
        <v>0.6666666666666666</v>
      </c>
      <c r="Q29" s="7">
        <f t="shared" si="8"/>
        <v>-3</v>
      </c>
      <c r="R29" s="2"/>
      <c r="S29" s="2">
        <v>8</v>
      </c>
      <c r="T29" s="2">
        <v>13</v>
      </c>
      <c r="U29" s="9">
        <v>0.6154</v>
      </c>
      <c r="V29" s="2">
        <f t="shared" si="5"/>
        <v>-2</v>
      </c>
      <c r="W29" s="2"/>
      <c r="X29" s="2">
        <v>13</v>
      </c>
      <c r="Y29" s="2">
        <v>18</v>
      </c>
      <c r="Z29" s="9">
        <v>0.72222222222222</v>
      </c>
      <c r="AA29" s="2">
        <v>5</v>
      </c>
      <c r="AB29" s="2"/>
      <c r="AC29" s="2"/>
    </row>
    <row r="30" spans="1:29" ht="15">
      <c r="A30" s="1" t="s">
        <v>41</v>
      </c>
      <c r="B30" s="1" t="s">
        <v>50</v>
      </c>
      <c r="C30" s="1">
        <v>9</v>
      </c>
      <c r="D30" s="1">
        <v>17</v>
      </c>
      <c r="E30" s="3">
        <f t="shared" si="11"/>
        <v>0.5294117647058824</v>
      </c>
      <c r="F30" s="2"/>
      <c r="G30" s="4">
        <v>0</v>
      </c>
      <c r="H30" s="4">
        <v>3</v>
      </c>
      <c r="I30" s="5">
        <f t="shared" si="6"/>
        <v>0</v>
      </c>
      <c r="J30" s="5"/>
      <c r="K30" s="8">
        <f t="shared" si="12"/>
        <v>3.135</v>
      </c>
      <c r="L30" s="8">
        <f t="shared" si="13"/>
        <v>0.1349999999999998</v>
      </c>
      <c r="M30" s="2"/>
      <c r="N30" s="2">
        <v>0</v>
      </c>
      <c r="O30" s="2">
        <v>3</v>
      </c>
      <c r="P30" s="5">
        <f t="shared" si="4"/>
        <v>0</v>
      </c>
      <c r="Q30" s="7">
        <f t="shared" si="8"/>
        <v>0</v>
      </c>
      <c r="R30" s="2"/>
      <c r="S30" s="2">
        <v>7</v>
      </c>
      <c r="T30" s="2">
        <v>11</v>
      </c>
      <c r="U30" s="9">
        <v>0.6364</v>
      </c>
      <c r="V30" s="2">
        <f t="shared" si="5"/>
        <v>8</v>
      </c>
      <c r="W30" s="2"/>
      <c r="X30" s="39">
        <v>8</v>
      </c>
      <c r="Y30" s="39">
        <v>12</v>
      </c>
      <c r="Z30" s="40">
        <v>0.66666666666667</v>
      </c>
      <c r="AA30" s="39">
        <v>1</v>
      </c>
      <c r="AB30" s="39"/>
      <c r="AC30" s="39"/>
    </row>
    <row r="31" spans="1:29" ht="15">
      <c r="A31" s="2"/>
      <c r="B31" s="2"/>
      <c r="C31" s="2"/>
      <c r="D31" s="2"/>
      <c r="E31" s="2"/>
      <c r="F31" s="2"/>
      <c r="G31" s="2"/>
      <c r="H31" s="2"/>
      <c r="I31" s="5"/>
      <c r="J31" s="2"/>
      <c r="K31" s="8"/>
      <c r="L31" s="8"/>
      <c r="M31" s="2"/>
      <c r="N31" s="2"/>
      <c r="O31" s="2"/>
      <c r="P31" s="5"/>
      <c r="Q31" s="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1" t="s">
        <v>51</v>
      </c>
      <c r="B32" s="1" t="s">
        <v>52</v>
      </c>
      <c r="C32" s="1">
        <v>21</v>
      </c>
      <c r="D32" s="1">
        <v>32</v>
      </c>
      <c r="E32" s="3">
        <f aca="true" t="shared" si="14" ref="E32:E35">C32/D32</f>
        <v>0.65625</v>
      </c>
      <c r="F32" s="2"/>
      <c r="G32" s="4">
        <v>17</v>
      </c>
      <c r="H32" s="4">
        <v>28</v>
      </c>
      <c r="I32" s="5">
        <f t="shared" si="6"/>
        <v>0.6071428571428571</v>
      </c>
      <c r="J32" s="5"/>
      <c r="K32" s="8">
        <f t="shared" si="12"/>
        <v>29.259999999999998</v>
      </c>
      <c r="L32" s="8">
        <f t="shared" si="13"/>
        <v>1.259999999999998</v>
      </c>
      <c r="M32" s="2"/>
      <c r="N32" s="2">
        <v>14</v>
      </c>
      <c r="O32" s="2">
        <v>22</v>
      </c>
      <c r="P32" s="5">
        <f t="shared" si="4"/>
        <v>0.6363636363636364</v>
      </c>
      <c r="Q32" s="7">
        <f t="shared" si="8"/>
        <v>-6</v>
      </c>
      <c r="R32" s="2"/>
      <c r="S32" s="2">
        <v>18</v>
      </c>
      <c r="T32" s="2">
        <v>28</v>
      </c>
      <c r="U32" s="9">
        <v>0.6296</v>
      </c>
      <c r="V32" s="2">
        <f t="shared" si="5"/>
        <v>6</v>
      </c>
      <c r="W32" s="2"/>
      <c r="X32" s="39">
        <v>16</v>
      </c>
      <c r="Y32" s="39">
        <v>26</v>
      </c>
      <c r="Z32" s="40">
        <v>0.61538461538462</v>
      </c>
      <c r="AA32" s="39">
        <v>-2</v>
      </c>
      <c r="AB32" s="39"/>
      <c r="AC32" s="39"/>
    </row>
    <row r="33" spans="1:29" ht="15">
      <c r="A33" s="1" t="s">
        <v>51</v>
      </c>
      <c r="B33" s="1" t="s">
        <v>53</v>
      </c>
      <c r="C33" s="1">
        <v>27</v>
      </c>
      <c r="D33" s="1">
        <v>38</v>
      </c>
      <c r="E33" s="3">
        <f t="shared" si="14"/>
        <v>0.7105263157894737</v>
      </c>
      <c r="F33" s="2"/>
      <c r="G33" s="4">
        <v>28</v>
      </c>
      <c r="H33" s="4">
        <v>35</v>
      </c>
      <c r="I33" s="5">
        <f t="shared" si="6"/>
        <v>0.8</v>
      </c>
      <c r="J33" s="5"/>
      <c r="K33" s="8">
        <f t="shared" si="12"/>
        <v>36.574999999999996</v>
      </c>
      <c r="L33" s="8">
        <f t="shared" si="13"/>
        <v>1.5749999999999957</v>
      </c>
      <c r="M33" s="2"/>
      <c r="N33" s="2">
        <v>30</v>
      </c>
      <c r="O33" s="2">
        <v>39</v>
      </c>
      <c r="P33" s="5">
        <f t="shared" si="4"/>
        <v>0.7692307692307693</v>
      </c>
      <c r="Q33" s="7">
        <f t="shared" si="8"/>
        <v>4</v>
      </c>
      <c r="R33" s="2"/>
      <c r="S33" s="2">
        <v>20</v>
      </c>
      <c r="T33" s="2">
        <v>30</v>
      </c>
      <c r="U33" s="9">
        <v>0.6667</v>
      </c>
      <c r="V33" s="2">
        <f t="shared" si="5"/>
        <v>-9</v>
      </c>
      <c r="W33" s="2"/>
      <c r="X33" s="2">
        <v>18</v>
      </c>
      <c r="Y33" s="2">
        <v>28</v>
      </c>
      <c r="Z33" s="9">
        <v>0.64285714285714</v>
      </c>
      <c r="AA33" s="2">
        <v>-2</v>
      </c>
      <c r="AB33" s="2"/>
      <c r="AC33" s="2"/>
    </row>
    <row r="34" spans="1:29" ht="15">
      <c r="A34" s="1" t="s">
        <v>51</v>
      </c>
      <c r="B34" s="1" t="s">
        <v>54</v>
      </c>
      <c r="C34" s="1">
        <v>21</v>
      </c>
      <c r="D34" s="1">
        <v>34</v>
      </c>
      <c r="E34" s="3">
        <f t="shared" si="14"/>
        <v>0.6176470588235294</v>
      </c>
      <c r="F34" s="6"/>
      <c r="G34" s="4">
        <v>19</v>
      </c>
      <c r="H34" s="4">
        <v>30</v>
      </c>
      <c r="I34" s="5">
        <f t="shared" si="6"/>
        <v>0.6333333333333333</v>
      </c>
      <c r="J34" s="5"/>
      <c r="K34" s="8">
        <f t="shared" si="12"/>
        <v>31.349999999999998</v>
      </c>
      <c r="L34" s="8">
        <f t="shared" si="13"/>
        <v>1.3499999999999979</v>
      </c>
      <c r="M34" s="2"/>
      <c r="N34" s="2">
        <v>20</v>
      </c>
      <c r="O34" s="2">
        <v>32</v>
      </c>
      <c r="P34" s="5">
        <f t="shared" si="4"/>
        <v>0.625</v>
      </c>
      <c r="Q34" s="7">
        <f t="shared" si="8"/>
        <v>2</v>
      </c>
      <c r="R34" s="2"/>
      <c r="S34" s="2">
        <v>20</v>
      </c>
      <c r="T34" s="2">
        <v>33</v>
      </c>
      <c r="U34" s="9">
        <v>0.6061</v>
      </c>
      <c r="V34" s="2">
        <f t="shared" si="5"/>
        <v>1</v>
      </c>
      <c r="W34" s="2"/>
      <c r="X34" s="39">
        <v>22</v>
      </c>
      <c r="Y34" s="39">
        <v>36</v>
      </c>
      <c r="Z34" s="40">
        <v>0.61111111111111</v>
      </c>
      <c r="AA34" s="39">
        <v>3</v>
      </c>
      <c r="AB34" s="39"/>
      <c r="AC34" s="39"/>
    </row>
    <row r="35" spans="1:29" ht="15">
      <c r="A35" s="1" t="s">
        <v>51</v>
      </c>
      <c r="B35" s="1" t="s">
        <v>55</v>
      </c>
      <c r="C35" s="1">
        <v>67</v>
      </c>
      <c r="D35" s="1">
        <v>87</v>
      </c>
      <c r="E35" s="3">
        <f t="shared" si="14"/>
        <v>0.7701149425287356</v>
      </c>
      <c r="F35" s="6"/>
      <c r="G35" s="4">
        <v>66</v>
      </c>
      <c r="H35" s="4">
        <v>86</v>
      </c>
      <c r="I35" s="5">
        <f t="shared" si="6"/>
        <v>0.7674418604651163</v>
      </c>
      <c r="J35" s="5"/>
      <c r="K35" s="8">
        <f t="shared" si="12"/>
        <v>89.86999999999999</v>
      </c>
      <c r="L35" s="8">
        <f t="shared" si="13"/>
        <v>3.8699999999999903</v>
      </c>
      <c r="M35" s="2"/>
      <c r="N35" s="2">
        <v>55</v>
      </c>
      <c r="O35" s="2">
        <v>71</v>
      </c>
      <c r="P35" s="5">
        <f t="shared" si="4"/>
        <v>0.7746478873239436</v>
      </c>
      <c r="Q35" s="7">
        <f t="shared" si="8"/>
        <v>-15</v>
      </c>
      <c r="R35" s="2"/>
      <c r="S35" s="2">
        <v>59</v>
      </c>
      <c r="T35" s="2">
        <v>76</v>
      </c>
      <c r="U35" s="9">
        <v>0.7763</v>
      </c>
      <c r="V35" s="2">
        <f t="shared" si="5"/>
        <v>5</v>
      </c>
      <c r="W35" s="2"/>
      <c r="X35" s="2">
        <v>63</v>
      </c>
      <c r="Y35" s="2">
        <v>83</v>
      </c>
      <c r="Z35" s="9">
        <v>0.75903614457831</v>
      </c>
      <c r="AA35" s="2">
        <v>7</v>
      </c>
      <c r="AB35" s="2"/>
      <c r="AC35" s="2"/>
    </row>
    <row r="36" spans="1:29" ht="15">
      <c r="A36" s="2"/>
      <c r="B36" s="2"/>
      <c r="C36" s="2"/>
      <c r="D36" s="2"/>
      <c r="E36" s="2"/>
      <c r="F36" s="2"/>
      <c r="G36" s="2"/>
      <c r="H36" s="2"/>
      <c r="I36" s="5"/>
      <c r="J36" s="2"/>
      <c r="K36" s="2"/>
      <c r="L36" s="2"/>
      <c r="M36" s="2"/>
      <c r="N36" s="2"/>
      <c r="O36" s="2"/>
      <c r="P36" s="5"/>
      <c r="Q36" s="7"/>
      <c r="R36" s="2"/>
      <c r="S36" s="2"/>
      <c r="T36" s="2"/>
      <c r="U36" s="2"/>
      <c r="V36" s="2"/>
      <c r="W36" s="2"/>
      <c r="X36" s="39"/>
      <c r="Y36" s="39"/>
      <c r="Z36" s="39"/>
      <c r="AA36" s="39"/>
      <c r="AB36" s="39"/>
      <c r="AC36" s="39"/>
    </row>
    <row r="37" spans="1:29" ht="15">
      <c r="A37" s="1" t="s">
        <v>56</v>
      </c>
      <c r="B37" s="1" t="s">
        <v>57</v>
      </c>
      <c r="C37" s="1">
        <v>0</v>
      </c>
      <c r="D37" s="1">
        <v>3</v>
      </c>
      <c r="E37" s="3">
        <f aca="true" t="shared" si="15" ref="E37:E56">C37/D37</f>
        <v>0</v>
      </c>
      <c r="F37" s="2"/>
      <c r="G37" s="4">
        <v>0</v>
      </c>
      <c r="H37" s="4">
        <v>0</v>
      </c>
      <c r="I37" s="5"/>
      <c r="J37" s="5"/>
      <c r="K37" s="2"/>
      <c r="L37" s="2"/>
      <c r="M37" s="2"/>
      <c r="N37" s="4">
        <v>0</v>
      </c>
      <c r="O37" s="4">
        <v>0</v>
      </c>
      <c r="P37" s="5"/>
      <c r="Q37" s="7">
        <f aca="true" t="shared" si="16" ref="Q37:Q56">O37-H37</f>
        <v>0</v>
      </c>
      <c r="R37" s="2"/>
      <c r="S37" s="2">
        <v>0</v>
      </c>
      <c r="T37" s="2">
        <v>1</v>
      </c>
      <c r="U37" s="9"/>
      <c r="V37" s="2">
        <f t="shared" si="5"/>
        <v>1</v>
      </c>
      <c r="W37" s="2"/>
      <c r="X37" s="2">
        <v>18</v>
      </c>
      <c r="Y37" s="2">
        <v>21</v>
      </c>
      <c r="Z37" s="9">
        <v>0.85714285714286</v>
      </c>
      <c r="AA37" s="2">
        <v>20</v>
      </c>
      <c r="AB37" s="2"/>
      <c r="AC37" s="2"/>
    </row>
    <row r="38" spans="1:31" ht="15">
      <c r="A38" s="1" t="s">
        <v>56</v>
      </c>
      <c r="B38" s="1" t="s">
        <v>58</v>
      </c>
      <c r="C38" s="1">
        <v>36</v>
      </c>
      <c r="D38" s="1">
        <v>45</v>
      </c>
      <c r="E38" s="3">
        <f t="shared" si="15"/>
        <v>0.8</v>
      </c>
      <c r="F38" s="2"/>
      <c r="G38" s="4">
        <v>41</v>
      </c>
      <c r="H38" s="4">
        <v>49</v>
      </c>
      <c r="I38" s="5">
        <f t="shared" si="6"/>
        <v>0.8367346938775511</v>
      </c>
      <c r="J38" s="5"/>
      <c r="K38" s="8">
        <f aca="true" t="shared" si="17" ref="K38:K56">H38*1.045</f>
        <v>51.205</v>
      </c>
      <c r="L38" s="8">
        <f aca="true" t="shared" si="18" ref="L38:L56">K38-H38</f>
        <v>2.2049999999999983</v>
      </c>
      <c r="M38" s="2"/>
      <c r="N38" s="2">
        <v>39</v>
      </c>
      <c r="O38" s="2">
        <v>47</v>
      </c>
      <c r="P38" s="5">
        <f t="shared" si="4"/>
        <v>0.8297872340425532</v>
      </c>
      <c r="Q38" s="7">
        <f t="shared" si="16"/>
        <v>-2</v>
      </c>
      <c r="R38" s="2"/>
      <c r="S38" s="2">
        <v>41</v>
      </c>
      <c r="T38" s="2">
        <v>49</v>
      </c>
      <c r="U38" s="9">
        <v>0.8367</v>
      </c>
      <c r="V38" s="2">
        <f t="shared" si="5"/>
        <v>2</v>
      </c>
      <c r="W38" s="2"/>
      <c r="X38" s="39">
        <v>30</v>
      </c>
      <c r="Y38" s="39">
        <v>38</v>
      </c>
      <c r="Z38" s="40">
        <v>0.78947368421053</v>
      </c>
      <c r="AA38" s="39">
        <v>-11</v>
      </c>
      <c r="AB38" s="39"/>
      <c r="AC38" s="39"/>
      <c r="AE38" s="2"/>
    </row>
    <row r="39" spans="1:29" ht="15">
      <c r="A39" s="1" t="s">
        <v>56</v>
      </c>
      <c r="B39" s="1" t="s">
        <v>59</v>
      </c>
      <c r="C39" s="1">
        <v>32</v>
      </c>
      <c r="D39" s="1">
        <v>43</v>
      </c>
      <c r="E39" s="3">
        <f t="shared" si="15"/>
        <v>0.7441860465116279</v>
      </c>
      <c r="F39" s="6"/>
      <c r="G39" s="4">
        <v>35</v>
      </c>
      <c r="H39" s="4">
        <v>48</v>
      </c>
      <c r="I39" s="5">
        <f t="shared" si="6"/>
        <v>0.7291666666666666</v>
      </c>
      <c r="J39" s="5"/>
      <c r="K39" s="8">
        <f t="shared" si="17"/>
        <v>50.16</v>
      </c>
      <c r="L39" s="8">
        <f t="shared" si="18"/>
        <v>2.1599999999999966</v>
      </c>
      <c r="M39" s="2"/>
      <c r="N39" s="2">
        <v>22</v>
      </c>
      <c r="O39" s="2">
        <v>32</v>
      </c>
      <c r="P39" s="5">
        <f t="shared" si="4"/>
        <v>0.6875</v>
      </c>
      <c r="Q39" s="7">
        <f t="shared" si="16"/>
        <v>-16</v>
      </c>
      <c r="R39" s="2"/>
      <c r="S39" s="2">
        <v>29</v>
      </c>
      <c r="T39" s="2">
        <v>37</v>
      </c>
      <c r="U39" s="9">
        <v>0.7838</v>
      </c>
      <c r="V39" s="2">
        <f t="shared" si="5"/>
        <v>5</v>
      </c>
      <c r="W39" s="2"/>
      <c r="X39" s="2">
        <v>41</v>
      </c>
      <c r="Y39" s="2">
        <v>51</v>
      </c>
      <c r="Z39" s="9">
        <v>0.80392156862745</v>
      </c>
      <c r="AA39" s="2">
        <v>14</v>
      </c>
      <c r="AB39" s="2"/>
      <c r="AC39" s="2"/>
    </row>
    <row r="40" spans="1:29" ht="15">
      <c r="A40" s="1" t="s">
        <v>56</v>
      </c>
      <c r="B40" s="1" t="s">
        <v>60</v>
      </c>
      <c r="C40" s="1">
        <v>13</v>
      </c>
      <c r="D40" s="1">
        <v>20</v>
      </c>
      <c r="E40" s="3">
        <f t="shared" si="15"/>
        <v>0.65</v>
      </c>
      <c r="F40" s="2"/>
      <c r="G40" s="4">
        <v>23</v>
      </c>
      <c r="H40" s="4">
        <v>26</v>
      </c>
      <c r="I40" s="5">
        <f t="shared" si="6"/>
        <v>0.8846153846153846</v>
      </c>
      <c r="J40" s="5"/>
      <c r="K40" s="8">
        <f t="shared" si="17"/>
        <v>27.169999999999998</v>
      </c>
      <c r="L40" s="8">
        <f t="shared" si="18"/>
        <v>1.1699999999999982</v>
      </c>
      <c r="M40" s="2"/>
      <c r="N40" s="2">
        <v>14</v>
      </c>
      <c r="O40" s="2">
        <v>18</v>
      </c>
      <c r="P40" s="5">
        <f t="shared" si="4"/>
        <v>0.7777777777777778</v>
      </c>
      <c r="Q40" s="7">
        <f t="shared" si="16"/>
        <v>-8</v>
      </c>
      <c r="R40" s="2"/>
      <c r="S40" s="2">
        <v>19</v>
      </c>
      <c r="T40" s="2">
        <v>25</v>
      </c>
      <c r="U40" s="9">
        <v>0.76</v>
      </c>
      <c r="V40" s="2">
        <f t="shared" si="5"/>
        <v>7</v>
      </c>
      <c r="W40" s="2"/>
      <c r="X40" s="39">
        <v>17</v>
      </c>
      <c r="Y40" s="39">
        <v>20</v>
      </c>
      <c r="Z40" s="40">
        <v>0.85</v>
      </c>
      <c r="AA40" s="39">
        <v>-5</v>
      </c>
      <c r="AB40" s="39"/>
      <c r="AC40" s="39"/>
    </row>
    <row r="41" spans="1:29" s="19" customFormat="1" ht="15">
      <c r="A41" s="13" t="s">
        <v>56</v>
      </c>
      <c r="B41" s="13" t="s">
        <v>61</v>
      </c>
      <c r="C41" s="13">
        <v>0</v>
      </c>
      <c r="D41" s="13">
        <v>1</v>
      </c>
      <c r="E41" s="14">
        <f t="shared" si="15"/>
        <v>0</v>
      </c>
      <c r="F41" s="15"/>
      <c r="G41" s="20">
        <v>0</v>
      </c>
      <c r="H41" s="20">
        <v>0</v>
      </c>
      <c r="I41" s="17"/>
      <c r="J41" s="17"/>
      <c r="K41" s="21">
        <f t="shared" si="17"/>
        <v>0</v>
      </c>
      <c r="L41" s="21">
        <f t="shared" si="18"/>
        <v>0</v>
      </c>
      <c r="M41" s="15"/>
      <c r="N41" s="20"/>
      <c r="O41" s="20"/>
      <c r="P41" s="17"/>
      <c r="Q41" s="18">
        <f t="shared" si="16"/>
        <v>0</v>
      </c>
      <c r="R41" s="15"/>
      <c r="S41" s="15"/>
      <c r="T41" s="15"/>
      <c r="U41" s="15"/>
      <c r="V41" s="2">
        <f t="shared" si="5"/>
        <v>0</v>
      </c>
      <c r="W41" s="15" t="s">
        <v>21</v>
      </c>
      <c r="X41" s="15"/>
      <c r="Y41" s="15"/>
      <c r="Z41" s="15"/>
      <c r="AA41" s="15"/>
      <c r="AB41" s="15"/>
      <c r="AC41" s="15"/>
    </row>
    <row r="42" spans="1:29" ht="15">
      <c r="A42" s="1" t="s">
        <v>56</v>
      </c>
      <c r="B42" s="1" t="s">
        <v>62</v>
      </c>
      <c r="C42" s="1">
        <v>32</v>
      </c>
      <c r="D42" s="1">
        <v>43</v>
      </c>
      <c r="E42" s="3">
        <f t="shared" si="15"/>
        <v>0.7441860465116279</v>
      </c>
      <c r="F42" s="2"/>
      <c r="G42" s="4">
        <v>29</v>
      </c>
      <c r="H42" s="4">
        <v>40</v>
      </c>
      <c r="I42" s="5">
        <f t="shared" si="6"/>
        <v>0.725</v>
      </c>
      <c r="J42" s="5"/>
      <c r="K42" s="8">
        <f t="shared" si="17"/>
        <v>41.8</v>
      </c>
      <c r="L42" s="8">
        <f t="shared" si="18"/>
        <v>1.7999999999999972</v>
      </c>
      <c r="M42" s="2"/>
      <c r="N42" s="2">
        <v>35</v>
      </c>
      <c r="O42" s="2">
        <v>45</v>
      </c>
      <c r="P42" s="5">
        <f t="shared" si="4"/>
        <v>0.7777777777777778</v>
      </c>
      <c r="Q42" s="7">
        <f t="shared" si="16"/>
        <v>5</v>
      </c>
      <c r="R42" s="2"/>
      <c r="S42" s="2">
        <v>32</v>
      </c>
      <c r="T42" s="2">
        <v>42</v>
      </c>
      <c r="U42" s="9">
        <v>0.75</v>
      </c>
      <c r="V42" s="2">
        <f t="shared" si="5"/>
        <v>-3</v>
      </c>
      <c r="W42" s="2"/>
      <c r="X42" s="39">
        <v>37</v>
      </c>
      <c r="Y42" s="39">
        <v>48</v>
      </c>
      <c r="Z42" s="40">
        <v>0.77083333333333</v>
      </c>
      <c r="AA42" s="39">
        <v>6</v>
      </c>
      <c r="AB42" s="39"/>
      <c r="AC42" s="39"/>
    </row>
    <row r="43" spans="1:29" ht="15">
      <c r="A43" s="1" t="s">
        <v>56</v>
      </c>
      <c r="B43" s="1" t="s">
        <v>63</v>
      </c>
      <c r="C43" s="1">
        <v>22</v>
      </c>
      <c r="D43" s="1">
        <v>30</v>
      </c>
      <c r="E43" s="3">
        <f t="shared" si="15"/>
        <v>0.7333333333333333</v>
      </c>
      <c r="F43" s="2"/>
      <c r="G43" s="4">
        <v>21</v>
      </c>
      <c r="H43" s="4">
        <v>29</v>
      </c>
      <c r="I43" s="5">
        <f t="shared" si="6"/>
        <v>0.7241379310344828</v>
      </c>
      <c r="J43" s="5"/>
      <c r="K43" s="8">
        <f t="shared" si="17"/>
        <v>30.305</v>
      </c>
      <c r="L43" s="8">
        <f t="shared" si="18"/>
        <v>1.3049999999999997</v>
      </c>
      <c r="M43" s="2"/>
      <c r="N43" s="2">
        <v>17</v>
      </c>
      <c r="O43" s="2">
        <v>25</v>
      </c>
      <c r="P43" s="5">
        <f t="shared" si="4"/>
        <v>0.68</v>
      </c>
      <c r="Q43" s="7">
        <f t="shared" si="16"/>
        <v>-4</v>
      </c>
      <c r="R43" s="2"/>
      <c r="S43" s="2">
        <v>13</v>
      </c>
      <c r="T43" s="2">
        <v>20</v>
      </c>
      <c r="U43" s="9">
        <v>0.65</v>
      </c>
      <c r="V43" s="2">
        <f t="shared" si="5"/>
        <v>-5</v>
      </c>
      <c r="W43" s="2"/>
      <c r="X43" s="2">
        <v>16</v>
      </c>
      <c r="Y43" s="2">
        <v>21</v>
      </c>
      <c r="Z43" s="9">
        <v>0.76190476190476</v>
      </c>
      <c r="AA43" s="2">
        <v>1</v>
      </c>
      <c r="AB43" s="2"/>
      <c r="AC43" s="2"/>
    </row>
    <row r="44" spans="1:29" ht="15">
      <c r="A44" s="1" t="s">
        <v>56</v>
      </c>
      <c r="B44" s="13" t="s">
        <v>64</v>
      </c>
      <c r="C44" s="1">
        <v>0</v>
      </c>
      <c r="D44" s="1">
        <v>6</v>
      </c>
      <c r="E44" s="3">
        <f t="shared" si="15"/>
        <v>0</v>
      </c>
      <c r="F44" s="6"/>
      <c r="G44" s="4">
        <v>0</v>
      </c>
      <c r="H44" s="4">
        <v>0</v>
      </c>
      <c r="I44" s="5"/>
      <c r="J44" s="5"/>
      <c r="K44" s="8">
        <f t="shared" si="17"/>
        <v>0</v>
      </c>
      <c r="L44" s="8">
        <f t="shared" si="18"/>
        <v>0</v>
      </c>
      <c r="M44" s="2"/>
      <c r="N44" s="4">
        <v>0</v>
      </c>
      <c r="O44" s="4">
        <v>0</v>
      </c>
      <c r="P44" s="5"/>
      <c r="Q44" s="7">
        <f t="shared" si="16"/>
        <v>0</v>
      </c>
      <c r="R44" s="2"/>
      <c r="S44" s="2">
        <v>0</v>
      </c>
      <c r="T44" s="2">
        <v>1</v>
      </c>
      <c r="U44" s="9"/>
      <c r="V44" s="2">
        <f t="shared" si="5"/>
        <v>1</v>
      </c>
      <c r="W44" s="2" t="s">
        <v>65</v>
      </c>
      <c r="X44" s="39"/>
      <c r="Y44" s="39"/>
      <c r="Z44" s="40">
        <v>0</v>
      </c>
      <c r="AA44" s="39">
        <v>0</v>
      </c>
      <c r="AB44" s="44" t="s">
        <v>27</v>
      </c>
      <c r="AC44" s="40"/>
    </row>
    <row r="45" spans="1:29" ht="15">
      <c r="A45" s="1" t="s">
        <v>56</v>
      </c>
      <c r="B45" s="1" t="s">
        <v>66</v>
      </c>
      <c r="C45" s="1">
        <v>100</v>
      </c>
      <c r="D45" s="1">
        <v>127</v>
      </c>
      <c r="E45" s="3">
        <f t="shared" si="15"/>
        <v>0.7874015748031497</v>
      </c>
      <c r="F45" s="2"/>
      <c r="G45" s="4">
        <v>103</v>
      </c>
      <c r="H45" s="4">
        <v>134</v>
      </c>
      <c r="I45" s="5">
        <f t="shared" si="6"/>
        <v>0.7686567164179104</v>
      </c>
      <c r="J45" s="5"/>
      <c r="K45" s="8">
        <f t="shared" si="17"/>
        <v>140.03</v>
      </c>
      <c r="L45" s="8">
        <f t="shared" si="18"/>
        <v>6.030000000000001</v>
      </c>
      <c r="M45" s="2"/>
      <c r="N45" s="2">
        <v>110</v>
      </c>
      <c r="O45" s="2">
        <v>141</v>
      </c>
      <c r="P45" s="5">
        <f t="shared" si="4"/>
        <v>0.7801418439716312</v>
      </c>
      <c r="Q45" s="7">
        <f t="shared" si="16"/>
        <v>7</v>
      </c>
      <c r="R45" s="2"/>
      <c r="S45" s="2">
        <v>121</v>
      </c>
      <c r="T45" s="2">
        <v>148</v>
      </c>
      <c r="U45" s="9">
        <v>0.8176</v>
      </c>
      <c r="V45" s="2">
        <f t="shared" si="5"/>
        <v>7</v>
      </c>
      <c r="W45" s="2"/>
      <c r="X45" s="2">
        <v>116</v>
      </c>
      <c r="Y45" s="2">
        <v>149</v>
      </c>
      <c r="Z45" s="9">
        <v>0.77852348993289</v>
      </c>
      <c r="AA45" s="2">
        <v>1</v>
      </c>
      <c r="AB45" s="2"/>
      <c r="AC45" s="2"/>
    </row>
    <row r="46" spans="1:29" ht="15">
      <c r="A46" s="1" t="s">
        <v>56</v>
      </c>
      <c r="B46" s="1" t="s">
        <v>67</v>
      </c>
      <c r="C46" s="1">
        <v>48</v>
      </c>
      <c r="D46" s="1">
        <v>55</v>
      </c>
      <c r="E46" s="3">
        <f t="shared" si="15"/>
        <v>0.8727272727272727</v>
      </c>
      <c r="F46" s="6"/>
      <c r="G46" s="4">
        <v>52</v>
      </c>
      <c r="H46" s="4">
        <v>58</v>
      </c>
      <c r="I46" s="5">
        <f t="shared" si="6"/>
        <v>0.896551724137931</v>
      </c>
      <c r="J46" s="5"/>
      <c r="K46" s="8">
        <f t="shared" si="17"/>
        <v>60.61</v>
      </c>
      <c r="L46" s="8">
        <f t="shared" si="18"/>
        <v>2.6099999999999994</v>
      </c>
      <c r="M46" s="2"/>
      <c r="N46" s="2">
        <v>53</v>
      </c>
      <c r="O46" s="2">
        <v>60</v>
      </c>
      <c r="P46" s="5">
        <f t="shared" si="4"/>
        <v>0.8833333333333333</v>
      </c>
      <c r="Q46" s="7">
        <f t="shared" si="16"/>
        <v>2</v>
      </c>
      <c r="R46" s="2"/>
      <c r="S46" s="2">
        <v>54</v>
      </c>
      <c r="T46" s="2">
        <v>63</v>
      </c>
      <c r="U46" s="9">
        <v>0.8571</v>
      </c>
      <c r="V46" s="2">
        <f t="shared" si="5"/>
        <v>3</v>
      </c>
      <c r="W46" s="2"/>
      <c r="X46" s="39">
        <v>58</v>
      </c>
      <c r="Y46" s="39">
        <v>65</v>
      </c>
      <c r="Z46" s="40">
        <v>0.89230769230769</v>
      </c>
      <c r="AA46" s="39">
        <v>2</v>
      </c>
      <c r="AB46" s="39"/>
      <c r="AC46" s="39"/>
    </row>
    <row r="47" spans="1:29" ht="15">
      <c r="A47" s="1" t="s">
        <v>56</v>
      </c>
      <c r="B47" s="1" t="s">
        <v>68</v>
      </c>
      <c r="C47" s="1">
        <v>44</v>
      </c>
      <c r="D47" s="1">
        <v>58</v>
      </c>
      <c r="E47" s="3">
        <f t="shared" si="15"/>
        <v>0.7586206896551724</v>
      </c>
      <c r="F47" s="2"/>
      <c r="G47" s="4">
        <v>30</v>
      </c>
      <c r="H47" s="4">
        <v>45</v>
      </c>
      <c r="I47" s="5">
        <f t="shared" si="6"/>
        <v>0.6666666666666666</v>
      </c>
      <c r="J47" s="5"/>
      <c r="K47" s="8">
        <f t="shared" si="17"/>
        <v>47.025</v>
      </c>
      <c r="L47" s="8">
        <f t="shared" si="18"/>
        <v>2.0249999999999986</v>
      </c>
      <c r="M47" s="2"/>
      <c r="N47" s="2">
        <v>27</v>
      </c>
      <c r="O47" s="2">
        <v>40</v>
      </c>
      <c r="P47" s="5">
        <f t="shared" si="4"/>
        <v>0.675</v>
      </c>
      <c r="Q47" s="7">
        <f t="shared" si="16"/>
        <v>-5</v>
      </c>
      <c r="R47" s="2"/>
      <c r="S47" s="2">
        <v>46</v>
      </c>
      <c r="T47" s="2">
        <v>60</v>
      </c>
      <c r="U47" s="9">
        <v>0.7667</v>
      </c>
      <c r="V47" s="2">
        <f t="shared" si="5"/>
        <v>20</v>
      </c>
      <c r="W47" s="2"/>
      <c r="X47" s="2">
        <v>36</v>
      </c>
      <c r="Y47" s="2">
        <v>50</v>
      </c>
      <c r="Z47" s="9">
        <v>0.72</v>
      </c>
      <c r="AA47" s="2">
        <v>-10</v>
      </c>
      <c r="AB47" s="2"/>
      <c r="AC47" s="2"/>
    </row>
    <row r="48" spans="1:29" ht="15">
      <c r="A48" s="1" t="s">
        <v>56</v>
      </c>
      <c r="B48" s="1" t="s">
        <v>69</v>
      </c>
      <c r="C48" s="1">
        <v>38</v>
      </c>
      <c r="D48" s="1">
        <v>58</v>
      </c>
      <c r="E48" s="3">
        <f t="shared" si="15"/>
        <v>0.6551724137931034</v>
      </c>
      <c r="F48" s="6"/>
      <c r="G48" s="4">
        <v>22</v>
      </c>
      <c r="H48" s="4">
        <v>29</v>
      </c>
      <c r="I48" s="5">
        <f t="shared" si="6"/>
        <v>0.7586206896551724</v>
      </c>
      <c r="J48" s="5"/>
      <c r="K48" s="8">
        <f t="shared" si="17"/>
        <v>30.305</v>
      </c>
      <c r="L48" s="8">
        <f t="shared" si="18"/>
        <v>1.3049999999999997</v>
      </c>
      <c r="M48" s="2"/>
      <c r="N48" s="2">
        <v>22</v>
      </c>
      <c r="O48" s="2">
        <v>28</v>
      </c>
      <c r="P48" s="5">
        <f t="shared" si="4"/>
        <v>0.7857142857142857</v>
      </c>
      <c r="Q48" s="7">
        <f t="shared" si="16"/>
        <v>-1</v>
      </c>
      <c r="R48" s="2"/>
      <c r="S48" s="2">
        <v>18</v>
      </c>
      <c r="T48" s="2">
        <v>26</v>
      </c>
      <c r="U48" s="9">
        <v>0.6923</v>
      </c>
      <c r="V48" s="2">
        <f t="shared" si="5"/>
        <v>-2</v>
      </c>
      <c r="W48" s="2"/>
      <c r="X48" s="39">
        <v>16</v>
      </c>
      <c r="Y48" s="39">
        <v>25</v>
      </c>
      <c r="Z48" s="40">
        <v>0.64</v>
      </c>
      <c r="AA48" s="39">
        <v>-1</v>
      </c>
      <c r="AB48" s="39"/>
      <c r="AC48" s="39"/>
    </row>
    <row r="49" spans="1:35" ht="15">
      <c r="A49" s="1" t="s">
        <v>56</v>
      </c>
      <c r="B49" s="1" t="s">
        <v>70</v>
      </c>
      <c r="C49" s="1">
        <v>22</v>
      </c>
      <c r="D49" s="1">
        <v>31</v>
      </c>
      <c r="E49" s="3">
        <f t="shared" si="15"/>
        <v>0.7096774193548387</v>
      </c>
      <c r="F49" s="2"/>
      <c r="G49" s="4">
        <v>1</v>
      </c>
      <c r="H49" s="4">
        <v>7</v>
      </c>
      <c r="I49" s="5">
        <f t="shared" si="6"/>
        <v>0.14285714285714285</v>
      </c>
      <c r="J49" s="5"/>
      <c r="K49" s="8">
        <f t="shared" si="17"/>
        <v>7.3149999999999995</v>
      </c>
      <c r="L49" s="8">
        <f t="shared" si="18"/>
        <v>0.3149999999999995</v>
      </c>
      <c r="M49" s="2"/>
      <c r="N49" s="4">
        <v>0</v>
      </c>
      <c r="O49" s="4">
        <v>6</v>
      </c>
      <c r="P49" s="5">
        <f t="shared" si="4"/>
        <v>0</v>
      </c>
      <c r="Q49" s="7">
        <f t="shared" si="16"/>
        <v>-1</v>
      </c>
      <c r="R49" s="2"/>
      <c r="S49" s="2">
        <v>0</v>
      </c>
      <c r="T49" s="2">
        <v>6</v>
      </c>
      <c r="U49" s="9"/>
      <c r="V49" s="2">
        <f t="shared" si="5"/>
        <v>0</v>
      </c>
      <c r="W49" s="2"/>
      <c r="X49" s="2">
        <v>0</v>
      </c>
      <c r="Y49" s="2">
        <v>6</v>
      </c>
      <c r="Z49" s="9">
        <v>0</v>
      </c>
      <c r="AA49" s="2">
        <v>0</v>
      </c>
      <c r="AB49" s="29"/>
      <c r="AC49" s="2"/>
      <c r="AH49" s="25"/>
      <c r="AI49" s="26"/>
    </row>
    <row r="50" spans="1:29" ht="15">
      <c r="A50" s="1" t="s">
        <v>56</v>
      </c>
      <c r="B50" s="1" t="s">
        <v>71</v>
      </c>
      <c r="C50" s="1">
        <v>21</v>
      </c>
      <c r="D50" s="1">
        <v>29</v>
      </c>
      <c r="E50" s="3">
        <f t="shared" si="15"/>
        <v>0.7241379310344828</v>
      </c>
      <c r="F50" s="2"/>
      <c r="G50" s="4">
        <v>21</v>
      </c>
      <c r="H50" s="4">
        <v>28</v>
      </c>
      <c r="I50" s="5">
        <f t="shared" si="6"/>
        <v>0.75</v>
      </c>
      <c r="J50" s="5"/>
      <c r="K50" s="8">
        <f t="shared" si="17"/>
        <v>29.259999999999998</v>
      </c>
      <c r="L50" s="8">
        <f t="shared" si="18"/>
        <v>1.259999999999998</v>
      </c>
      <c r="M50" s="2"/>
      <c r="N50" s="2">
        <v>17</v>
      </c>
      <c r="O50" s="2">
        <v>23</v>
      </c>
      <c r="P50" s="5">
        <f t="shared" si="4"/>
        <v>0.7391304347826086</v>
      </c>
      <c r="Q50" s="7">
        <f t="shared" si="16"/>
        <v>-5</v>
      </c>
      <c r="R50" s="2"/>
      <c r="S50" s="2">
        <v>18</v>
      </c>
      <c r="T50" s="2">
        <v>25</v>
      </c>
      <c r="U50" s="9">
        <v>0.72</v>
      </c>
      <c r="V50" s="2">
        <f t="shared" si="5"/>
        <v>2</v>
      </c>
      <c r="W50" s="2"/>
      <c r="X50" s="39">
        <v>16</v>
      </c>
      <c r="Y50" s="39">
        <v>25</v>
      </c>
      <c r="Z50" s="40">
        <v>0.64</v>
      </c>
      <c r="AA50" s="39">
        <v>0</v>
      </c>
      <c r="AB50" s="39"/>
      <c r="AC50" s="39"/>
    </row>
    <row r="51" spans="1:29" ht="15">
      <c r="A51" s="1" t="s">
        <v>56</v>
      </c>
      <c r="B51" s="1" t="s">
        <v>72</v>
      </c>
      <c r="C51" s="1">
        <v>88</v>
      </c>
      <c r="D51" s="1">
        <v>105</v>
      </c>
      <c r="E51" s="3">
        <f t="shared" si="15"/>
        <v>0.8380952380952381</v>
      </c>
      <c r="F51" s="6"/>
      <c r="G51" s="4">
        <v>104</v>
      </c>
      <c r="H51" s="4">
        <v>123</v>
      </c>
      <c r="I51" s="5">
        <f t="shared" si="6"/>
        <v>0.8455284552845529</v>
      </c>
      <c r="J51" s="5"/>
      <c r="K51" s="8">
        <f t="shared" si="17"/>
        <v>128.535</v>
      </c>
      <c r="L51" s="8">
        <f t="shared" si="18"/>
        <v>5.534999999999997</v>
      </c>
      <c r="M51" s="2"/>
      <c r="N51" s="2">
        <v>112</v>
      </c>
      <c r="O51" s="2">
        <v>130</v>
      </c>
      <c r="P51" s="5">
        <f t="shared" si="4"/>
        <v>0.8615384615384616</v>
      </c>
      <c r="Q51" s="7">
        <f t="shared" si="16"/>
        <v>7</v>
      </c>
      <c r="R51" s="2"/>
      <c r="S51" s="2">
        <v>109</v>
      </c>
      <c r="T51" s="2">
        <v>130</v>
      </c>
      <c r="U51" s="9">
        <v>0.8385</v>
      </c>
      <c r="V51" s="2">
        <f t="shared" si="5"/>
        <v>0</v>
      </c>
      <c r="W51" s="2"/>
      <c r="X51" s="2">
        <v>112</v>
      </c>
      <c r="Y51" s="2">
        <v>135</v>
      </c>
      <c r="Z51" s="9">
        <v>0.82962962962963</v>
      </c>
      <c r="AA51" s="2">
        <v>5</v>
      </c>
      <c r="AB51" s="2"/>
      <c r="AC51" s="2"/>
    </row>
    <row r="52" spans="1:29" ht="15">
      <c r="A52" s="1" t="s">
        <v>56</v>
      </c>
      <c r="B52" s="1" t="s">
        <v>73</v>
      </c>
      <c r="C52" s="1">
        <v>83</v>
      </c>
      <c r="D52" s="1">
        <v>89</v>
      </c>
      <c r="E52" s="3">
        <f t="shared" si="15"/>
        <v>0.9325842696629213</v>
      </c>
      <c r="F52" s="2"/>
      <c r="G52" s="4">
        <v>72</v>
      </c>
      <c r="H52" s="4">
        <v>77</v>
      </c>
      <c r="I52" s="5">
        <f t="shared" si="6"/>
        <v>0.935064935064935</v>
      </c>
      <c r="J52" s="5"/>
      <c r="K52" s="8">
        <f t="shared" si="17"/>
        <v>80.46499999999999</v>
      </c>
      <c r="L52" s="8">
        <f t="shared" si="18"/>
        <v>3.464999999999989</v>
      </c>
      <c r="M52" s="2"/>
      <c r="N52" s="2">
        <v>67</v>
      </c>
      <c r="O52" s="2">
        <v>70</v>
      </c>
      <c r="P52" s="5">
        <f t="shared" si="4"/>
        <v>0.9571428571428572</v>
      </c>
      <c r="Q52" s="7">
        <f t="shared" si="16"/>
        <v>-7</v>
      </c>
      <c r="R52" s="2"/>
      <c r="S52" s="2">
        <v>63</v>
      </c>
      <c r="T52" s="2">
        <v>67</v>
      </c>
      <c r="U52" s="9">
        <v>0.9403</v>
      </c>
      <c r="V52" s="2">
        <f t="shared" si="5"/>
        <v>-3</v>
      </c>
      <c r="W52" s="2"/>
      <c r="X52" s="39">
        <v>61</v>
      </c>
      <c r="Y52" s="39">
        <v>64</v>
      </c>
      <c r="Z52" s="40">
        <v>0.953125</v>
      </c>
      <c r="AA52" s="39">
        <v>-3</v>
      </c>
      <c r="AB52" s="39"/>
      <c r="AC52" s="39"/>
    </row>
    <row r="53" spans="1:29" ht="15">
      <c r="A53" s="1" t="s">
        <v>56</v>
      </c>
      <c r="B53" s="1" t="s">
        <v>74</v>
      </c>
      <c r="C53" s="1">
        <v>31</v>
      </c>
      <c r="D53" s="1">
        <v>35</v>
      </c>
      <c r="E53" s="3">
        <f t="shared" si="15"/>
        <v>0.8857142857142857</v>
      </c>
      <c r="F53" s="6"/>
      <c r="G53" s="4">
        <v>36</v>
      </c>
      <c r="H53" s="4">
        <v>42</v>
      </c>
      <c r="I53" s="5">
        <f t="shared" si="6"/>
        <v>0.8571428571428571</v>
      </c>
      <c r="J53" s="5"/>
      <c r="K53" s="8">
        <f t="shared" si="17"/>
        <v>43.89</v>
      </c>
      <c r="L53" s="8">
        <f t="shared" si="18"/>
        <v>1.8900000000000006</v>
      </c>
      <c r="M53" s="2"/>
      <c r="N53" s="2">
        <v>28</v>
      </c>
      <c r="O53" s="2">
        <v>34</v>
      </c>
      <c r="P53" s="5">
        <f t="shared" si="4"/>
        <v>0.8235294117647058</v>
      </c>
      <c r="Q53" s="7">
        <f t="shared" si="16"/>
        <v>-8</v>
      </c>
      <c r="R53" s="2"/>
      <c r="S53" s="2">
        <v>26</v>
      </c>
      <c r="T53" s="2">
        <v>33</v>
      </c>
      <c r="U53" s="9">
        <v>0.7879</v>
      </c>
      <c r="V53" s="2">
        <f t="shared" si="5"/>
        <v>-1</v>
      </c>
      <c r="W53" s="2"/>
      <c r="X53" s="2">
        <v>29</v>
      </c>
      <c r="Y53" s="2">
        <v>36</v>
      </c>
      <c r="Z53" s="9">
        <v>0.80555555555556</v>
      </c>
      <c r="AA53" s="2">
        <v>3</v>
      </c>
      <c r="AB53" s="2"/>
      <c r="AC53" s="2"/>
    </row>
    <row r="54" spans="1:29" ht="15">
      <c r="A54" s="1" t="s">
        <v>56</v>
      </c>
      <c r="B54" s="1" t="s">
        <v>75</v>
      </c>
      <c r="C54" s="1">
        <v>130</v>
      </c>
      <c r="D54" s="1">
        <v>157</v>
      </c>
      <c r="E54" s="3">
        <f t="shared" si="15"/>
        <v>0.8280254777070064</v>
      </c>
      <c r="F54" s="2"/>
      <c r="G54" s="4">
        <v>154</v>
      </c>
      <c r="H54" s="4">
        <v>183</v>
      </c>
      <c r="I54" s="5">
        <f t="shared" si="6"/>
        <v>0.8415300546448088</v>
      </c>
      <c r="J54" s="5"/>
      <c r="K54" s="8">
        <f t="shared" si="17"/>
        <v>191.23499999999999</v>
      </c>
      <c r="L54" s="8">
        <f t="shared" si="18"/>
        <v>8.234999999999985</v>
      </c>
      <c r="M54" s="2"/>
      <c r="N54" s="2">
        <v>152</v>
      </c>
      <c r="O54" s="2">
        <v>177</v>
      </c>
      <c r="P54" s="5">
        <f t="shared" si="4"/>
        <v>0.8587570621468926</v>
      </c>
      <c r="Q54" s="7">
        <f t="shared" si="16"/>
        <v>-6</v>
      </c>
      <c r="R54" s="2"/>
      <c r="S54" s="2">
        <v>146</v>
      </c>
      <c r="T54" s="2">
        <v>174</v>
      </c>
      <c r="U54" s="9">
        <v>0.8391</v>
      </c>
      <c r="V54" s="2">
        <f t="shared" si="5"/>
        <v>-3</v>
      </c>
      <c r="W54" s="2"/>
      <c r="X54" s="39">
        <v>137</v>
      </c>
      <c r="Y54" s="39">
        <v>167</v>
      </c>
      <c r="Z54" s="40">
        <v>0.82035928143713</v>
      </c>
      <c r="AA54" s="39">
        <v>-7</v>
      </c>
      <c r="AB54" s="39"/>
      <c r="AC54" s="39"/>
    </row>
    <row r="55" spans="1:29" ht="15">
      <c r="A55" s="1" t="s">
        <v>56</v>
      </c>
      <c r="B55" s="1" t="s">
        <v>76</v>
      </c>
      <c r="C55" s="1">
        <v>49</v>
      </c>
      <c r="D55" s="1">
        <v>59</v>
      </c>
      <c r="E55" s="3">
        <f t="shared" si="15"/>
        <v>0.8305084745762712</v>
      </c>
      <c r="F55" s="6"/>
      <c r="G55" s="4">
        <v>44</v>
      </c>
      <c r="H55" s="4">
        <v>54</v>
      </c>
      <c r="I55" s="5">
        <f t="shared" si="6"/>
        <v>0.8148148148148148</v>
      </c>
      <c r="J55" s="5"/>
      <c r="K55" s="8">
        <f t="shared" si="17"/>
        <v>56.42999999999999</v>
      </c>
      <c r="L55" s="8">
        <f t="shared" si="18"/>
        <v>2.4299999999999926</v>
      </c>
      <c r="M55" s="2"/>
      <c r="N55" s="2">
        <v>27</v>
      </c>
      <c r="O55" s="2">
        <v>37</v>
      </c>
      <c r="P55" s="5">
        <f t="shared" si="4"/>
        <v>0.7297297297297297</v>
      </c>
      <c r="Q55" s="7">
        <f t="shared" si="16"/>
        <v>-17</v>
      </c>
      <c r="R55" s="2"/>
      <c r="S55" s="2">
        <v>22</v>
      </c>
      <c r="T55" s="2">
        <v>32</v>
      </c>
      <c r="U55" s="9">
        <v>0.6875</v>
      </c>
      <c r="V55" s="2">
        <f t="shared" si="5"/>
        <v>-5</v>
      </c>
      <c r="W55" s="2"/>
      <c r="X55" s="2">
        <v>38</v>
      </c>
      <c r="Y55" s="2">
        <v>46</v>
      </c>
      <c r="Z55" s="9">
        <v>0.82608695652174</v>
      </c>
      <c r="AA55" s="2">
        <v>14</v>
      </c>
      <c r="AB55" s="2"/>
      <c r="AC55" s="2"/>
    </row>
    <row r="56" spans="1:29" ht="15">
      <c r="A56" s="1" t="s">
        <v>56</v>
      </c>
      <c r="B56" s="13" t="s">
        <v>77</v>
      </c>
      <c r="C56" s="1">
        <v>20</v>
      </c>
      <c r="D56" s="1">
        <v>22</v>
      </c>
      <c r="E56" s="3">
        <f t="shared" si="15"/>
        <v>0.9090909090909091</v>
      </c>
      <c r="F56" s="2"/>
      <c r="G56" s="4">
        <v>16</v>
      </c>
      <c r="H56" s="4">
        <v>18</v>
      </c>
      <c r="I56" s="5">
        <f t="shared" si="6"/>
        <v>0.8888888888888888</v>
      </c>
      <c r="J56" s="5"/>
      <c r="K56" s="8">
        <f t="shared" si="17"/>
        <v>18.81</v>
      </c>
      <c r="L56" s="8">
        <f t="shared" si="18"/>
        <v>0.8099999999999987</v>
      </c>
      <c r="M56" s="2"/>
      <c r="N56" s="4">
        <v>0</v>
      </c>
      <c r="O56" s="4">
        <v>2</v>
      </c>
      <c r="P56" s="5">
        <f t="shared" si="4"/>
        <v>0</v>
      </c>
      <c r="Q56" s="7">
        <f t="shared" si="16"/>
        <v>-16</v>
      </c>
      <c r="R56" s="2"/>
      <c r="S56" s="2">
        <v>0</v>
      </c>
      <c r="T56" s="2">
        <v>2</v>
      </c>
      <c r="U56" s="9"/>
      <c r="V56" s="2">
        <f t="shared" si="5"/>
        <v>0</v>
      </c>
      <c r="W56" s="2"/>
      <c r="X56" s="39"/>
      <c r="Y56" s="39"/>
      <c r="Z56" s="44"/>
      <c r="AA56" s="39"/>
      <c r="AB56" s="39"/>
      <c r="AC56" s="39"/>
    </row>
    <row r="57" spans="1:29" ht="15">
      <c r="A57" s="1" t="s">
        <v>56</v>
      </c>
      <c r="B57" s="1" t="s">
        <v>78</v>
      </c>
      <c r="C57" s="1"/>
      <c r="D57" s="1"/>
      <c r="E57" s="3"/>
      <c r="F57" s="2"/>
      <c r="G57" s="4"/>
      <c r="H57" s="4"/>
      <c r="I57" s="5"/>
      <c r="J57" s="5"/>
      <c r="K57" s="8"/>
      <c r="L57" s="8"/>
      <c r="M57" s="2"/>
      <c r="N57" s="2"/>
      <c r="O57" s="2"/>
      <c r="P57" s="5"/>
      <c r="Q57" s="7"/>
      <c r="R57" s="2"/>
      <c r="S57" s="2"/>
      <c r="T57" s="2"/>
      <c r="U57" s="9"/>
      <c r="V57" s="2"/>
      <c r="W57" s="2"/>
      <c r="X57" s="2">
        <v>1</v>
      </c>
      <c r="Y57" s="2">
        <v>1</v>
      </c>
      <c r="Z57" s="9">
        <v>1</v>
      </c>
      <c r="AA57" s="2"/>
      <c r="AB57" s="2" t="s">
        <v>79</v>
      </c>
      <c r="AC57" s="2"/>
    </row>
    <row r="58" spans="1:29" s="19" customFormat="1" ht="15">
      <c r="A58" s="13" t="s">
        <v>80</v>
      </c>
      <c r="B58" s="13" t="s">
        <v>81</v>
      </c>
      <c r="C58" s="13">
        <v>0</v>
      </c>
      <c r="D58" s="13">
        <v>5</v>
      </c>
      <c r="E58" s="14">
        <f aca="true" t="shared" si="19" ref="E58:E69">C58/D58</f>
        <v>0</v>
      </c>
      <c r="F58" s="15"/>
      <c r="G58" s="20">
        <v>0</v>
      </c>
      <c r="H58" s="20">
        <v>0</v>
      </c>
      <c r="I58" s="17"/>
      <c r="J58" s="17"/>
      <c r="K58" s="15"/>
      <c r="L58" s="15"/>
      <c r="M58" s="15"/>
      <c r="N58" s="20">
        <v>0</v>
      </c>
      <c r="O58" s="20">
        <v>0</v>
      </c>
      <c r="P58" s="17"/>
      <c r="Q58" s="18">
        <v>0</v>
      </c>
      <c r="R58" s="15"/>
      <c r="S58" s="15"/>
      <c r="T58" s="15"/>
      <c r="U58" s="15"/>
      <c r="V58" s="2">
        <f t="shared" si="5"/>
        <v>0</v>
      </c>
      <c r="W58" s="15" t="s">
        <v>21</v>
      </c>
      <c r="X58" s="43"/>
      <c r="Y58" s="43"/>
      <c r="Z58" s="43"/>
      <c r="AA58" s="43"/>
      <c r="AB58" s="43"/>
      <c r="AC58" s="43"/>
    </row>
    <row r="59" spans="1:29" ht="15">
      <c r="A59" s="1" t="s">
        <v>80</v>
      </c>
      <c r="B59" s="1" t="s">
        <v>82</v>
      </c>
      <c r="C59" s="1">
        <v>7</v>
      </c>
      <c r="D59" s="1">
        <v>11</v>
      </c>
      <c r="E59" s="3">
        <f t="shared" si="19"/>
        <v>0.6363636363636364</v>
      </c>
      <c r="F59" s="2"/>
      <c r="G59" s="4">
        <v>0</v>
      </c>
      <c r="H59" s="4">
        <v>0</v>
      </c>
      <c r="I59" s="5"/>
      <c r="J59" s="5"/>
      <c r="K59" s="2"/>
      <c r="L59" s="2"/>
      <c r="M59" s="2"/>
      <c r="N59" s="4">
        <v>0</v>
      </c>
      <c r="O59" s="4">
        <v>0</v>
      </c>
      <c r="P59" s="5"/>
      <c r="Q59" s="7">
        <v>0</v>
      </c>
      <c r="R59" s="2"/>
      <c r="S59" s="2">
        <v>0</v>
      </c>
      <c r="T59" s="2">
        <v>1</v>
      </c>
      <c r="U59" s="9"/>
      <c r="V59" s="2">
        <f t="shared" si="5"/>
        <v>1</v>
      </c>
      <c r="W59" s="2"/>
      <c r="X59" s="2">
        <v>19</v>
      </c>
      <c r="Y59" s="2">
        <v>21</v>
      </c>
      <c r="Z59" s="9">
        <v>0.9047619047619</v>
      </c>
      <c r="AA59" s="2">
        <v>20</v>
      </c>
      <c r="AB59" s="2"/>
      <c r="AC59" s="2"/>
    </row>
    <row r="60" spans="1:29" ht="15" customHeight="1">
      <c r="A60" s="1" t="s">
        <v>80</v>
      </c>
      <c r="B60" s="1" t="s">
        <v>83</v>
      </c>
      <c r="C60" s="1">
        <v>25</v>
      </c>
      <c r="D60" s="1">
        <v>36</v>
      </c>
      <c r="E60" s="3">
        <f t="shared" si="19"/>
        <v>0.6944444444444444</v>
      </c>
      <c r="F60" s="2"/>
      <c r="G60" s="4">
        <v>18</v>
      </c>
      <c r="H60" s="4">
        <v>28</v>
      </c>
      <c r="I60" s="5">
        <f t="shared" si="6"/>
        <v>0.6428571428571429</v>
      </c>
      <c r="J60" s="5"/>
      <c r="K60" s="8">
        <f>H60*1.045</f>
        <v>29.259999999999998</v>
      </c>
      <c r="L60" s="8">
        <f>K60-H60</f>
        <v>1.259999999999998</v>
      </c>
      <c r="M60" s="2"/>
      <c r="N60" s="2">
        <v>14</v>
      </c>
      <c r="O60" s="2">
        <v>23</v>
      </c>
      <c r="P60" s="5">
        <f t="shared" si="4"/>
        <v>0.6086956521739131</v>
      </c>
      <c r="Q60" s="7">
        <f>O60-H60</f>
        <v>-5</v>
      </c>
      <c r="R60" s="2"/>
      <c r="S60" s="2">
        <v>14</v>
      </c>
      <c r="T60" s="2">
        <v>22</v>
      </c>
      <c r="U60" s="9">
        <v>0.6364</v>
      </c>
      <c r="V60" s="2">
        <f t="shared" si="5"/>
        <v>-1</v>
      </c>
      <c r="W60" s="2"/>
      <c r="X60" s="39">
        <v>17</v>
      </c>
      <c r="Y60" s="39">
        <v>25</v>
      </c>
      <c r="Z60" s="40">
        <v>0.68</v>
      </c>
      <c r="AA60" s="39">
        <v>3</v>
      </c>
      <c r="AB60" s="39"/>
      <c r="AC60" s="39"/>
    </row>
    <row r="61" spans="1:29" ht="15">
      <c r="A61" s="1" t="s">
        <v>80</v>
      </c>
      <c r="B61" s="2" t="s">
        <v>84</v>
      </c>
      <c r="C61" s="1">
        <v>10</v>
      </c>
      <c r="D61" s="1">
        <v>20</v>
      </c>
      <c r="E61" s="3">
        <f t="shared" si="19"/>
        <v>0.5</v>
      </c>
      <c r="F61" s="6"/>
      <c r="G61" s="4">
        <v>7</v>
      </c>
      <c r="H61" s="4">
        <v>18</v>
      </c>
      <c r="I61" s="5">
        <f t="shared" si="6"/>
        <v>0.3888888888888889</v>
      </c>
      <c r="J61" s="5"/>
      <c r="K61" s="8">
        <f>H61*1.045</f>
        <v>18.81</v>
      </c>
      <c r="L61" s="8">
        <f>K61-H61</f>
        <v>0.8099999999999987</v>
      </c>
      <c r="M61" s="2"/>
      <c r="N61" s="2">
        <v>6</v>
      </c>
      <c r="O61" s="2">
        <v>18</v>
      </c>
      <c r="P61" s="5">
        <f t="shared" si="4"/>
        <v>0.3333333333333333</v>
      </c>
      <c r="Q61" s="7">
        <f>O61-H61</f>
        <v>0</v>
      </c>
      <c r="R61" s="2"/>
      <c r="S61" s="2">
        <v>5</v>
      </c>
      <c r="T61" s="2">
        <v>17</v>
      </c>
      <c r="U61" s="9">
        <v>0.29411764705882</v>
      </c>
      <c r="V61" s="2">
        <f t="shared" si="5"/>
        <v>-1</v>
      </c>
      <c r="W61" s="2"/>
      <c r="X61" s="2">
        <v>5</v>
      </c>
      <c r="Y61" s="2">
        <v>20</v>
      </c>
      <c r="Z61" s="9">
        <v>0.25</v>
      </c>
      <c r="AA61" s="2">
        <v>3</v>
      </c>
      <c r="AB61" s="2"/>
      <c r="AC61" s="2"/>
    </row>
    <row r="62" spans="1:29" ht="15">
      <c r="A62" s="1" t="s">
        <v>80</v>
      </c>
      <c r="B62" s="1" t="s">
        <v>85</v>
      </c>
      <c r="C62" s="1">
        <v>2</v>
      </c>
      <c r="D62" s="1">
        <v>14</v>
      </c>
      <c r="E62" s="3">
        <f t="shared" si="19"/>
        <v>0.14285714285714285</v>
      </c>
      <c r="F62" s="2"/>
      <c r="G62" s="4">
        <v>3</v>
      </c>
      <c r="H62" s="4">
        <v>14</v>
      </c>
      <c r="I62" s="5">
        <f t="shared" si="6"/>
        <v>0.21428571428571427</v>
      </c>
      <c r="J62" s="5"/>
      <c r="K62" s="8">
        <f>H62*1.045</f>
        <v>14.629999999999999</v>
      </c>
      <c r="L62" s="8">
        <f>K62-H62</f>
        <v>0.629999999999999</v>
      </c>
      <c r="M62" s="2"/>
      <c r="N62" s="2">
        <v>1</v>
      </c>
      <c r="O62" s="2">
        <v>11</v>
      </c>
      <c r="P62" s="5">
        <f t="shared" si="4"/>
        <v>0.09090909090909091</v>
      </c>
      <c r="Q62" s="7">
        <f>O62-H62</f>
        <v>-3</v>
      </c>
      <c r="R62" s="2"/>
      <c r="S62" s="2">
        <v>2</v>
      </c>
      <c r="T62" s="2">
        <v>13</v>
      </c>
      <c r="U62" s="9">
        <v>0.154</v>
      </c>
      <c r="V62" s="2">
        <f t="shared" si="5"/>
        <v>2</v>
      </c>
      <c r="W62" s="2"/>
      <c r="X62" s="39">
        <v>2</v>
      </c>
      <c r="Y62" s="39">
        <v>10</v>
      </c>
      <c r="Z62" s="40">
        <v>0.2</v>
      </c>
      <c r="AA62" s="39">
        <v>-3</v>
      </c>
      <c r="AB62" s="39"/>
      <c r="AC62" s="39"/>
    </row>
    <row r="63" spans="1:29" ht="15">
      <c r="A63" s="1" t="s">
        <v>80</v>
      </c>
      <c r="B63" s="1" t="s">
        <v>86</v>
      </c>
      <c r="C63" s="1">
        <v>33</v>
      </c>
      <c r="D63" s="1">
        <v>49</v>
      </c>
      <c r="E63" s="3">
        <f t="shared" si="19"/>
        <v>0.673469387755102</v>
      </c>
      <c r="F63" s="2"/>
      <c r="G63" s="4">
        <v>42</v>
      </c>
      <c r="H63" s="4">
        <v>58</v>
      </c>
      <c r="I63" s="5">
        <f t="shared" si="6"/>
        <v>0.7241379310344828</v>
      </c>
      <c r="J63" s="5"/>
      <c r="K63" s="8">
        <f>H63*1.045</f>
        <v>60.61</v>
      </c>
      <c r="L63" s="8">
        <f>K63-H63</f>
        <v>2.6099999999999994</v>
      </c>
      <c r="M63" s="2"/>
      <c r="N63" s="2">
        <v>56</v>
      </c>
      <c r="O63" s="2">
        <v>69</v>
      </c>
      <c r="P63" s="5">
        <f t="shared" si="4"/>
        <v>0.8115942028985508</v>
      </c>
      <c r="Q63" s="7">
        <f>O63-H63</f>
        <v>11</v>
      </c>
      <c r="R63" s="2"/>
      <c r="S63" s="2">
        <v>45</v>
      </c>
      <c r="T63" s="2">
        <v>56</v>
      </c>
      <c r="U63" s="9">
        <v>0.8036</v>
      </c>
      <c r="V63" s="2">
        <f t="shared" si="5"/>
        <v>-13</v>
      </c>
      <c r="W63" s="2"/>
      <c r="X63" s="2">
        <v>21</v>
      </c>
      <c r="Y63" s="2">
        <v>30</v>
      </c>
      <c r="Z63" s="9">
        <v>0.7</v>
      </c>
      <c r="AA63" s="2">
        <v>-26</v>
      </c>
      <c r="AB63" s="2"/>
      <c r="AC63" s="2"/>
    </row>
    <row r="64" spans="1:29" s="19" customFormat="1" ht="15">
      <c r="A64" s="13" t="s">
        <v>80</v>
      </c>
      <c r="B64" s="13" t="s">
        <v>87</v>
      </c>
      <c r="C64" s="13">
        <v>2</v>
      </c>
      <c r="D64" s="13">
        <v>3</v>
      </c>
      <c r="E64" s="14">
        <f t="shared" si="19"/>
        <v>0.6666666666666666</v>
      </c>
      <c r="F64" s="15"/>
      <c r="G64" s="20">
        <v>0</v>
      </c>
      <c r="H64" s="20">
        <v>0</v>
      </c>
      <c r="I64" s="17"/>
      <c r="J64" s="17"/>
      <c r="K64" s="21"/>
      <c r="L64" s="21"/>
      <c r="M64" s="15"/>
      <c r="N64" s="20"/>
      <c r="O64" s="20"/>
      <c r="P64" s="17"/>
      <c r="Q64" s="18"/>
      <c r="R64" s="15"/>
      <c r="S64" s="15"/>
      <c r="T64" s="15"/>
      <c r="U64" s="15"/>
      <c r="V64" s="2">
        <f t="shared" si="5"/>
        <v>0</v>
      </c>
      <c r="W64" s="15" t="s">
        <v>21</v>
      </c>
      <c r="X64" s="43"/>
      <c r="Y64" s="43"/>
      <c r="Z64" s="43"/>
      <c r="AA64" s="43"/>
      <c r="AB64" s="43"/>
      <c r="AC64" s="43"/>
    </row>
    <row r="65" spans="1:29" ht="15">
      <c r="A65" s="1" t="s">
        <v>80</v>
      </c>
      <c r="B65" s="1" t="s">
        <v>88</v>
      </c>
      <c r="C65" s="1">
        <v>18</v>
      </c>
      <c r="D65" s="1">
        <v>25</v>
      </c>
      <c r="E65" s="3">
        <f t="shared" si="19"/>
        <v>0.72</v>
      </c>
      <c r="F65" s="2"/>
      <c r="G65" s="4">
        <v>0</v>
      </c>
      <c r="H65" s="4">
        <v>0</v>
      </c>
      <c r="I65" s="5"/>
      <c r="J65" s="5"/>
      <c r="K65" s="8">
        <f>H65*1.045</f>
        <v>0</v>
      </c>
      <c r="L65" s="8">
        <f>K65-H65</f>
        <v>0</v>
      </c>
      <c r="M65" s="2"/>
      <c r="N65" s="2">
        <v>2</v>
      </c>
      <c r="O65" s="2">
        <v>3</v>
      </c>
      <c r="P65" s="5">
        <f t="shared" si="4"/>
        <v>0.6666666666666666</v>
      </c>
      <c r="Q65" s="7">
        <f>O65-H65</f>
        <v>3</v>
      </c>
      <c r="R65" s="2"/>
      <c r="S65" s="2">
        <v>9</v>
      </c>
      <c r="T65" s="2">
        <v>11</v>
      </c>
      <c r="U65" s="9">
        <v>0.81818181818182</v>
      </c>
      <c r="V65" s="2">
        <f t="shared" si="5"/>
        <v>8</v>
      </c>
      <c r="W65" s="2"/>
      <c r="X65" s="2">
        <v>5</v>
      </c>
      <c r="Y65" s="2">
        <v>18</v>
      </c>
      <c r="Z65" s="9">
        <v>0.27777777777778</v>
      </c>
      <c r="AA65" s="2">
        <v>7</v>
      </c>
      <c r="AB65" s="2"/>
      <c r="AC65" s="2"/>
    </row>
    <row r="66" spans="1:29" s="19" customFormat="1" ht="15">
      <c r="A66" s="13" t="s">
        <v>80</v>
      </c>
      <c r="B66" s="13" t="s">
        <v>89</v>
      </c>
      <c r="C66" s="13">
        <v>2</v>
      </c>
      <c r="D66" s="13">
        <v>9</v>
      </c>
      <c r="E66" s="14">
        <f t="shared" si="19"/>
        <v>0.2222222222222222</v>
      </c>
      <c r="F66" s="15"/>
      <c r="G66" s="20"/>
      <c r="H66" s="20"/>
      <c r="I66" s="17"/>
      <c r="J66" s="17"/>
      <c r="K66" s="21"/>
      <c r="L66" s="21"/>
      <c r="M66" s="15"/>
      <c r="N66" s="20"/>
      <c r="O66" s="20"/>
      <c r="P66" s="17"/>
      <c r="Q66" s="18"/>
      <c r="R66" s="15"/>
      <c r="S66" s="15"/>
      <c r="T66" s="15"/>
      <c r="U66" s="15"/>
      <c r="V66" s="2">
        <f t="shared" si="5"/>
        <v>0</v>
      </c>
      <c r="W66" s="15" t="s">
        <v>21</v>
      </c>
      <c r="X66" s="43"/>
      <c r="Y66" s="43"/>
      <c r="Z66" s="43"/>
      <c r="AA66" s="43"/>
      <c r="AB66" s="43"/>
      <c r="AC66" s="43"/>
    </row>
    <row r="67" spans="1:29" s="19" customFormat="1" ht="15">
      <c r="A67" s="13" t="s">
        <v>80</v>
      </c>
      <c r="B67" s="13" t="s">
        <v>90</v>
      </c>
      <c r="C67" s="13">
        <v>2</v>
      </c>
      <c r="D67" s="13">
        <v>8</v>
      </c>
      <c r="E67" s="14">
        <f t="shared" si="19"/>
        <v>0.25</v>
      </c>
      <c r="F67" s="15"/>
      <c r="G67" s="20">
        <v>0</v>
      </c>
      <c r="H67" s="20">
        <v>3</v>
      </c>
      <c r="I67" s="17">
        <f t="shared" si="6"/>
        <v>0</v>
      </c>
      <c r="J67" s="17"/>
      <c r="K67" s="21">
        <f>H67*1.045</f>
        <v>3.135</v>
      </c>
      <c r="L67" s="21">
        <f>K67-H67</f>
        <v>0.1349999999999998</v>
      </c>
      <c r="M67" s="15"/>
      <c r="N67" s="20">
        <v>0</v>
      </c>
      <c r="O67" s="20">
        <v>0</v>
      </c>
      <c r="P67" s="17"/>
      <c r="Q67" s="18">
        <f>O67-H67</f>
        <v>-3</v>
      </c>
      <c r="R67" s="15"/>
      <c r="S67" s="15"/>
      <c r="T67" s="15"/>
      <c r="U67" s="15"/>
      <c r="V67" s="2">
        <f t="shared" si="5"/>
        <v>0</v>
      </c>
      <c r="W67" s="15" t="s">
        <v>21</v>
      </c>
      <c r="X67" s="15"/>
      <c r="Y67" s="15"/>
      <c r="Z67" s="15"/>
      <c r="AA67" s="15"/>
      <c r="AB67" s="15"/>
      <c r="AC67" s="15"/>
    </row>
    <row r="68" spans="1:29" ht="15">
      <c r="A68" s="1" t="s">
        <v>80</v>
      </c>
      <c r="B68" s="1" t="s">
        <v>91</v>
      </c>
      <c r="C68" s="1">
        <v>71</v>
      </c>
      <c r="D68" s="1">
        <v>88</v>
      </c>
      <c r="E68" s="3">
        <f t="shared" si="19"/>
        <v>0.8068181818181818</v>
      </c>
      <c r="F68" s="2"/>
      <c r="G68" s="4">
        <v>65</v>
      </c>
      <c r="H68" s="4">
        <v>80</v>
      </c>
      <c r="I68" s="5">
        <f t="shared" si="6"/>
        <v>0.8125</v>
      </c>
      <c r="J68" s="5"/>
      <c r="K68" s="8">
        <f>H68*1.045</f>
        <v>83.6</v>
      </c>
      <c r="L68" s="8">
        <f>K68-H68</f>
        <v>3.5999999999999943</v>
      </c>
      <c r="M68" s="2"/>
      <c r="N68" s="2">
        <v>55</v>
      </c>
      <c r="O68" s="2">
        <v>71</v>
      </c>
      <c r="P68" s="5">
        <f aca="true" t="shared" si="20" ref="P68:P109">N68/O68</f>
        <v>0.7746478873239436</v>
      </c>
      <c r="Q68" s="7">
        <f>O68-H68</f>
        <v>-9</v>
      </c>
      <c r="R68" s="2"/>
      <c r="S68" s="2">
        <v>42</v>
      </c>
      <c r="T68" s="2">
        <v>58</v>
      </c>
      <c r="U68" s="9">
        <v>0.7241</v>
      </c>
      <c r="V68" s="2">
        <f aca="true" t="shared" si="21" ref="V68:V109">T68-O68</f>
        <v>-13</v>
      </c>
      <c r="W68" s="2"/>
      <c r="X68" s="39">
        <v>60</v>
      </c>
      <c r="Y68" s="39">
        <v>76</v>
      </c>
      <c r="Z68" s="40">
        <v>0.78947368421053</v>
      </c>
      <c r="AA68" s="39">
        <v>18</v>
      </c>
      <c r="AB68" s="39"/>
      <c r="AC68" s="39"/>
    </row>
    <row r="69" spans="1:29" ht="15">
      <c r="A69" s="1" t="s">
        <v>80</v>
      </c>
      <c r="B69" s="1" t="s">
        <v>92</v>
      </c>
      <c r="C69" s="1">
        <v>36</v>
      </c>
      <c r="D69" s="1">
        <v>45</v>
      </c>
      <c r="E69" s="3">
        <f t="shared" si="19"/>
        <v>0.8</v>
      </c>
      <c r="F69" s="2"/>
      <c r="G69" s="4">
        <v>33</v>
      </c>
      <c r="H69" s="4">
        <v>42</v>
      </c>
      <c r="I69" s="5">
        <f aca="true" t="shared" si="22" ref="I69:I109">G69/H69</f>
        <v>0.7857142857142857</v>
      </c>
      <c r="J69" s="5"/>
      <c r="K69" s="8">
        <f>H69*1.045</f>
        <v>43.89</v>
      </c>
      <c r="L69" s="8">
        <f>K69-H69</f>
        <v>1.8900000000000006</v>
      </c>
      <c r="M69" s="2"/>
      <c r="N69" s="2">
        <v>40</v>
      </c>
      <c r="O69" s="2">
        <v>44</v>
      </c>
      <c r="P69" s="5">
        <f t="shared" si="20"/>
        <v>0.9090909090909091</v>
      </c>
      <c r="Q69" s="7">
        <f>O69-H69</f>
        <v>2</v>
      </c>
      <c r="R69" s="2"/>
      <c r="S69" s="2">
        <v>29</v>
      </c>
      <c r="T69" s="2">
        <v>34</v>
      </c>
      <c r="U69" s="9">
        <v>0.8529</v>
      </c>
      <c r="V69" s="2">
        <f t="shared" si="21"/>
        <v>-10</v>
      </c>
      <c r="W69" s="2"/>
      <c r="X69" s="2">
        <v>35</v>
      </c>
      <c r="Y69" s="2">
        <v>39</v>
      </c>
      <c r="Z69" s="9">
        <v>0.8974358974359</v>
      </c>
      <c r="AA69" s="2">
        <v>5</v>
      </c>
      <c r="AB69" s="2"/>
      <c r="AC69" s="2"/>
    </row>
    <row r="70" spans="1:29" ht="15">
      <c r="A70" s="1"/>
      <c r="B70" s="1"/>
      <c r="C70" s="1"/>
      <c r="D70" s="1"/>
      <c r="E70" s="3"/>
      <c r="F70" s="2"/>
      <c r="G70" s="4"/>
      <c r="H70" s="4"/>
      <c r="I70" s="5"/>
      <c r="J70" s="5"/>
      <c r="K70" s="8"/>
      <c r="L70" s="8"/>
      <c r="M70" s="2"/>
      <c r="N70" s="2"/>
      <c r="O70" s="2"/>
      <c r="P70" s="5"/>
      <c r="Q70" s="7"/>
      <c r="R70" s="9"/>
      <c r="S70" s="2"/>
      <c r="T70" s="2"/>
      <c r="U70" s="2"/>
      <c r="V70" s="2"/>
      <c r="W70" s="2"/>
      <c r="X70" s="39"/>
      <c r="Y70" s="39"/>
      <c r="Z70" s="39"/>
      <c r="AA70" s="39"/>
      <c r="AB70" s="39"/>
      <c r="AC70" s="39"/>
    </row>
    <row r="71" spans="1:29" ht="15">
      <c r="A71" s="1" t="s">
        <v>93</v>
      </c>
      <c r="B71" s="1" t="s">
        <v>94</v>
      </c>
      <c r="C71" s="1">
        <v>70</v>
      </c>
      <c r="D71" s="1">
        <v>87</v>
      </c>
      <c r="E71" s="3">
        <f aca="true" t="shared" si="23" ref="E71:E75">C71/D71</f>
        <v>0.8045977011494253</v>
      </c>
      <c r="F71" s="6"/>
      <c r="G71" s="4">
        <v>74</v>
      </c>
      <c r="H71" s="4">
        <v>89</v>
      </c>
      <c r="I71" s="5">
        <f t="shared" si="22"/>
        <v>0.8314606741573034</v>
      </c>
      <c r="J71" s="5"/>
      <c r="K71" s="8">
        <f aca="true" t="shared" si="24" ref="K71:K75">H71*1.045</f>
        <v>93.005</v>
      </c>
      <c r="L71" s="8">
        <f aca="true" t="shared" si="25" ref="L71:L75">K71-H71</f>
        <v>4.0049999999999955</v>
      </c>
      <c r="M71" s="2"/>
      <c r="N71" s="2">
        <v>71</v>
      </c>
      <c r="O71" s="2">
        <v>86</v>
      </c>
      <c r="P71" s="5">
        <f t="shared" si="20"/>
        <v>0.8255813953488372</v>
      </c>
      <c r="Q71" s="7">
        <f aca="true" t="shared" si="26" ref="Q71:Q72">O71-H71</f>
        <v>-3</v>
      </c>
      <c r="R71" s="2"/>
      <c r="S71" s="2">
        <v>60</v>
      </c>
      <c r="T71" s="2">
        <v>76</v>
      </c>
      <c r="U71" s="9">
        <v>0.7895</v>
      </c>
      <c r="V71" s="2">
        <f t="shared" si="21"/>
        <v>-10</v>
      </c>
      <c r="W71" s="2"/>
      <c r="X71" s="2">
        <v>62</v>
      </c>
      <c r="Y71" s="2">
        <v>77</v>
      </c>
      <c r="Z71" s="9">
        <v>0.80519480519481</v>
      </c>
      <c r="AA71" s="2">
        <v>1</v>
      </c>
      <c r="AB71" s="2"/>
      <c r="AC71" s="2"/>
    </row>
    <row r="72" spans="1:29" ht="15">
      <c r="A72" s="1" t="s">
        <v>93</v>
      </c>
      <c r="B72" s="1" t="s">
        <v>95</v>
      </c>
      <c r="C72" s="1">
        <v>39</v>
      </c>
      <c r="D72" s="1">
        <v>54</v>
      </c>
      <c r="E72" s="3">
        <f t="shared" si="23"/>
        <v>0.7222222222222222</v>
      </c>
      <c r="F72" s="2"/>
      <c r="G72" s="4">
        <v>26</v>
      </c>
      <c r="H72" s="4">
        <v>42</v>
      </c>
      <c r="I72" s="5">
        <f t="shared" si="22"/>
        <v>0.6190476190476191</v>
      </c>
      <c r="J72" s="5"/>
      <c r="K72" s="8">
        <f t="shared" si="24"/>
        <v>43.89</v>
      </c>
      <c r="L72" s="8">
        <f t="shared" si="25"/>
        <v>1.8900000000000006</v>
      </c>
      <c r="M72" s="2"/>
      <c r="N72" s="2">
        <v>42</v>
      </c>
      <c r="O72" s="2">
        <v>60</v>
      </c>
      <c r="P72" s="5">
        <f t="shared" si="20"/>
        <v>0.7</v>
      </c>
      <c r="Q72" s="7">
        <f t="shared" si="26"/>
        <v>18</v>
      </c>
      <c r="R72" s="2"/>
      <c r="S72" s="2">
        <v>39</v>
      </c>
      <c r="T72" s="2">
        <v>56</v>
      </c>
      <c r="U72" s="9">
        <v>0.6964</v>
      </c>
      <c r="V72" s="2">
        <f t="shared" si="21"/>
        <v>-4</v>
      </c>
      <c r="W72" s="2"/>
      <c r="X72" s="39">
        <v>45</v>
      </c>
      <c r="Y72" s="39">
        <v>65</v>
      </c>
      <c r="Z72" s="40">
        <v>0.69230769230769</v>
      </c>
      <c r="AA72" s="39">
        <v>9</v>
      </c>
      <c r="AB72" s="39"/>
      <c r="AC72" s="39"/>
    </row>
    <row r="73" spans="1:29" s="19" customFormat="1" ht="15">
      <c r="A73" s="13" t="s">
        <v>93</v>
      </c>
      <c r="B73" s="13" t="s">
        <v>96</v>
      </c>
      <c r="C73" s="13">
        <v>0</v>
      </c>
      <c r="D73" s="13">
        <v>3</v>
      </c>
      <c r="E73" s="14">
        <f t="shared" si="23"/>
        <v>0</v>
      </c>
      <c r="F73" s="15"/>
      <c r="G73" s="20">
        <v>0</v>
      </c>
      <c r="H73" s="20">
        <v>3</v>
      </c>
      <c r="I73" s="17">
        <f t="shared" si="22"/>
        <v>0</v>
      </c>
      <c r="J73" s="17"/>
      <c r="K73" s="21">
        <f t="shared" si="24"/>
        <v>3.135</v>
      </c>
      <c r="L73" s="21">
        <f t="shared" si="25"/>
        <v>0.1349999999999998</v>
      </c>
      <c r="M73" s="15"/>
      <c r="N73" s="20"/>
      <c r="O73" s="20">
        <v>3</v>
      </c>
      <c r="P73" s="17">
        <f t="shared" si="20"/>
        <v>0</v>
      </c>
      <c r="Q73" s="18">
        <f aca="true" t="shared" si="27" ref="Q73:Q82">O73-H73</f>
        <v>0</v>
      </c>
      <c r="R73" s="15"/>
      <c r="S73" s="15">
        <v>0</v>
      </c>
      <c r="T73" s="15">
        <v>2</v>
      </c>
      <c r="U73" s="22"/>
      <c r="V73" s="2">
        <f t="shared" si="21"/>
        <v>-1</v>
      </c>
      <c r="W73" s="15" t="s">
        <v>21</v>
      </c>
      <c r="X73" s="15"/>
      <c r="Y73" s="15"/>
      <c r="Z73" s="15"/>
      <c r="AA73" s="15"/>
      <c r="AB73" s="15"/>
      <c r="AC73" s="15"/>
    </row>
    <row r="74" spans="1:29" ht="15">
      <c r="A74" s="1" t="s">
        <v>93</v>
      </c>
      <c r="B74" s="1" t="s">
        <v>97</v>
      </c>
      <c r="C74" s="1">
        <v>21</v>
      </c>
      <c r="D74" s="1">
        <v>40</v>
      </c>
      <c r="E74" s="3">
        <f t="shared" si="23"/>
        <v>0.525</v>
      </c>
      <c r="F74" s="2"/>
      <c r="G74" s="4">
        <v>35</v>
      </c>
      <c r="H74" s="4">
        <v>45</v>
      </c>
      <c r="I74" s="5">
        <f t="shared" si="22"/>
        <v>0.7777777777777778</v>
      </c>
      <c r="J74" s="5"/>
      <c r="K74" s="8">
        <f t="shared" si="24"/>
        <v>47.025</v>
      </c>
      <c r="L74" s="8">
        <f t="shared" si="25"/>
        <v>2.0249999999999986</v>
      </c>
      <c r="M74" s="2"/>
      <c r="N74" s="2">
        <v>36</v>
      </c>
      <c r="O74" s="2">
        <v>48</v>
      </c>
      <c r="P74" s="5">
        <f t="shared" si="20"/>
        <v>0.75</v>
      </c>
      <c r="Q74" s="7">
        <f t="shared" si="27"/>
        <v>3</v>
      </c>
      <c r="R74" s="2"/>
      <c r="S74" s="2">
        <v>36</v>
      </c>
      <c r="T74" s="2">
        <v>48</v>
      </c>
      <c r="U74" s="9">
        <v>0.75</v>
      </c>
      <c r="V74" s="2">
        <f t="shared" si="21"/>
        <v>0</v>
      </c>
      <c r="W74" s="2"/>
      <c r="X74" s="39">
        <v>56</v>
      </c>
      <c r="Y74" s="39">
        <v>68</v>
      </c>
      <c r="Z74" s="40">
        <v>0.82352941176471</v>
      </c>
      <c r="AA74" s="39">
        <v>20</v>
      </c>
      <c r="AB74" s="39"/>
      <c r="AC74" s="39"/>
    </row>
    <row r="75" spans="1:29" ht="15">
      <c r="A75" s="1" t="s">
        <v>93</v>
      </c>
      <c r="B75" s="1" t="s">
        <v>98</v>
      </c>
      <c r="C75" s="1">
        <v>0</v>
      </c>
      <c r="D75" s="1">
        <v>7</v>
      </c>
      <c r="E75" s="3">
        <f t="shared" si="23"/>
        <v>0</v>
      </c>
      <c r="F75" s="6"/>
      <c r="G75" s="4">
        <v>0</v>
      </c>
      <c r="H75" s="4">
        <v>8</v>
      </c>
      <c r="I75" s="5">
        <f t="shared" si="22"/>
        <v>0</v>
      </c>
      <c r="J75" s="5"/>
      <c r="K75" s="8">
        <f t="shared" si="24"/>
        <v>8.36</v>
      </c>
      <c r="L75" s="8">
        <f t="shared" si="25"/>
        <v>0.35999999999999943</v>
      </c>
      <c r="M75" s="2"/>
      <c r="N75" s="4"/>
      <c r="O75" s="4">
        <v>8</v>
      </c>
      <c r="P75" s="5">
        <f t="shared" si="20"/>
        <v>0</v>
      </c>
      <c r="Q75" s="7">
        <f t="shared" si="27"/>
        <v>0</v>
      </c>
      <c r="R75" s="2"/>
      <c r="S75" s="2">
        <v>0</v>
      </c>
      <c r="T75" s="2">
        <v>8</v>
      </c>
      <c r="U75" s="9"/>
      <c r="V75" s="2">
        <f t="shared" si="21"/>
        <v>0</v>
      </c>
      <c r="W75" s="2"/>
      <c r="X75" s="2">
        <v>0</v>
      </c>
      <c r="Y75" s="2">
        <v>8</v>
      </c>
      <c r="Z75" s="9">
        <v>0</v>
      </c>
      <c r="AA75" s="2">
        <v>0</v>
      </c>
      <c r="AB75" s="2"/>
      <c r="AC75" s="2"/>
    </row>
    <row r="76" spans="1:29" ht="15">
      <c r="A76" s="1"/>
      <c r="B76" s="1"/>
      <c r="C76" s="1"/>
      <c r="D76" s="1"/>
      <c r="E76" s="3"/>
      <c r="F76" s="6"/>
      <c r="G76" s="4"/>
      <c r="H76" s="4"/>
      <c r="I76" s="5"/>
      <c r="J76" s="5"/>
      <c r="K76" s="8"/>
      <c r="L76" s="8"/>
      <c r="M76" s="2"/>
      <c r="N76" s="4"/>
      <c r="O76" s="4"/>
      <c r="P76" s="5"/>
      <c r="Q76" s="7"/>
      <c r="R76" s="2"/>
      <c r="S76" s="2"/>
      <c r="T76" s="2"/>
      <c r="U76" s="9"/>
      <c r="V76" s="2"/>
      <c r="W76" s="2"/>
      <c r="X76" s="39"/>
      <c r="Y76" s="39"/>
      <c r="Z76" s="39"/>
      <c r="AA76" s="39"/>
      <c r="AB76" s="39"/>
      <c r="AC76" s="39"/>
    </row>
    <row r="77" spans="1:29" ht="15">
      <c r="A77" s="1" t="s">
        <v>99</v>
      </c>
      <c r="B77" s="1" t="s">
        <v>100</v>
      </c>
      <c r="C77" s="1">
        <v>17</v>
      </c>
      <c r="D77" s="1">
        <v>21</v>
      </c>
      <c r="E77" s="3">
        <f aca="true" t="shared" si="28" ref="E77">C77/D77</f>
        <v>0.8095238095238095</v>
      </c>
      <c r="F77" s="2"/>
      <c r="G77" s="4">
        <v>21</v>
      </c>
      <c r="H77" s="4">
        <v>25</v>
      </c>
      <c r="I77" s="5">
        <f t="shared" si="22"/>
        <v>0.84</v>
      </c>
      <c r="J77" s="5"/>
      <c r="K77" s="8">
        <f>H77*1.045</f>
        <v>26.125</v>
      </c>
      <c r="L77" s="8">
        <f>K77-H77</f>
        <v>1.125</v>
      </c>
      <c r="M77" s="2"/>
      <c r="N77" s="2">
        <v>13</v>
      </c>
      <c r="O77" s="2">
        <v>18</v>
      </c>
      <c r="P77" s="5">
        <f t="shared" si="20"/>
        <v>0.7222222222222222</v>
      </c>
      <c r="Q77" s="7">
        <f t="shared" si="27"/>
        <v>-7</v>
      </c>
      <c r="R77" s="2"/>
      <c r="S77">
        <v>9</v>
      </c>
      <c r="T77">
        <v>15</v>
      </c>
      <c r="U77" s="26">
        <v>0.6</v>
      </c>
      <c r="V77" s="2">
        <f t="shared" si="21"/>
        <v>-3</v>
      </c>
      <c r="W77" s="9"/>
      <c r="X77" s="2">
        <v>10</v>
      </c>
      <c r="Y77" s="2">
        <v>13</v>
      </c>
      <c r="Z77" s="9">
        <v>0.76923076923077</v>
      </c>
      <c r="AA77" s="2">
        <v>-2</v>
      </c>
      <c r="AB77" s="2"/>
      <c r="AC77" s="2"/>
    </row>
    <row r="78" spans="1:29" ht="15">
      <c r="A78" s="1" t="s">
        <v>99</v>
      </c>
      <c r="B78" s="1" t="s">
        <v>101</v>
      </c>
      <c r="C78" s="1">
        <v>107</v>
      </c>
      <c r="D78" s="1">
        <v>122</v>
      </c>
      <c r="E78" s="3">
        <f>C78/D78</f>
        <v>0.8770491803278688</v>
      </c>
      <c r="F78" s="6"/>
      <c r="G78" s="4">
        <v>74</v>
      </c>
      <c r="H78" s="4">
        <v>90</v>
      </c>
      <c r="I78" s="5">
        <f t="shared" si="22"/>
        <v>0.8222222222222222</v>
      </c>
      <c r="J78" s="5"/>
      <c r="K78" s="8">
        <f aca="true" t="shared" si="29" ref="K78:K82">H78*1.045</f>
        <v>94.05</v>
      </c>
      <c r="L78" s="8">
        <f aca="true" t="shared" si="30" ref="L78:L82">K78-H78</f>
        <v>4.049999999999997</v>
      </c>
      <c r="M78" s="2"/>
      <c r="N78" s="2">
        <v>59</v>
      </c>
      <c r="O78" s="2">
        <v>66</v>
      </c>
      <c r="P78" s="5">
        <f t="shared" si="20"/>
        <v>0.8939393939393939</v>
      </c>
      <c r="Q78" s="7">
        <f t="shared" si="27"/>
        <v>-24</v>
      </c>
      <c r="R78" s="2"/>
      <c r="S78" s="2">
        <v>74</v>
      </c>
      <c r="T78" s="2">
        <v>87</v>
      </c>
      <c r="U78" s="9">
        <v>0.8506</v>
      </c>
      <c r="V78" s="2">
        <f t="shared" si="21"/>
        <v>21</v>
      </c>
      <c r="W78" s="9"/>
      <c r="X78" s="39">
        <v>85</v>
      </c>
      <c r="Y78" s="39">
        <v>95</v>
      </c>
      <c r="Z78" s="40">
        <v>0.89473684210526</v>
      </c>
      <c r="AA78" s="39">
        <v>8</v>
      </c>
      <c r="AB78" s="39"/>
      <c r="AC78" s="39"/>
    </row>
    <row r="79" spans="1:29" ht="15">
      <c r="A79" s="1" t="s">
        <v>99</v>
      </c>
      <c r="B79" s="1" t="s">
        <v>102</v>
      </c>
      <c r="C79" s="1">
        <v>38</v>
      </c>
      <c r="D79" s="1">
        <v>56</v>
      </c>
      <c r="E79" s="3">
        <f>C79/D79</f>
        <v>0.6785714285714286</v>
      </c>
      <c r="F79" s="2"/>
      <c r="G79" s="4">
        <v>44</v>
      </c>
      <c r="H79" s="4">
        <v>62</v>
      </c>
      <c r="I79" s="5">
        <f t="shared" si="22"/>
        <v>0.7096774193548387</v>
      </c>
      <c r="J79" s="5"/>
      <c r="K79" s="8">
        <f t="shared" si="29"/>
        <v>64.78999999999999</v>
      </c>
      <c r="L79" s="8">
        <f t="shared" si="30"/>
        <v>2.789999999999992</v>
      </c>
      <c r="M79" s="2"/>
      <c r="N79" s="2">
        <v>34</v>
      </c>
      <c r="O79" s="2">
        <v>51</v>
      </c>
      <c r="P79" s="5">
        <f t="shared" si="20"/>
        <v>0.6666666666666666</v>
      </c>
      <c r="Q79" s="7">
        <f t="shared" si="27"/>
        <v>-11</v>
      </c>
      <c r="R79" s="2"/>
      <c r="S79" s="2">
        <v>28</v>
      </c>
      <c r="T79" s="2">
        <v>45</v>
      </c>
      <c r="U79" s="9">
        <v>0.6222</v>
      </c>
      <c r="V79" s="2">
        <f t="shared" si="21"/>
        <v>-6</v>
      </c>
      <c r="W79" s="9"/>
      <c r="X79" s="2">
        <v>16</v>
      </c>
      <c r="Y79" s="2">
        <v>26</v>
      </c>
      <c r="Z79" s="9">
        <v>0.61538461538462</v>
      </c>
      <c r="AA79" s="2">
        <v>-19</v>
      </c>
      <c r="AB79" s="2"/>
      <c r="AC79" s="2"/>
    </row>
    <row r="80" spans="1:29" ht="15">
      <c r="A80" s="1" t="s">
        <v>99</v>
      </c>
      <c r="B80" s="1" t="s">
        <v>103</v>
      </c>
      <c r="C80" s="1">
        <v>25</v>
      </c>
      <c r="D80" s="1">
        <v>30</v>
      </c>
      <c r="E80" s="3">
        <f>C80/D80</f>
        <v>0.8333333333333334</v>
      </c>
      <c r="F80" s="2"/>
      <c r="G80" s="4">
        <v>20</v>
      </c>
      <c r="H80" s="4">
        <v>25</v>
      </c>
      <c r="I80" s="5">
        <f t="shared" si="22"/>
        <v>0.8</v>
      </c>
      <c r="J80" s="5"/>
      <c r="K80" s="8">
        <f t="shared" si="29"/>
        <v>26.125</v>
      </c>
      <c r="L80" s="8">
        <f t="shared" si="30"/>
        <v>1.125</v>
      </c>
      <c r="M80" s="2"/>
      <c r="N80" s="2">
        <v>20</v>
      </c>
      <c r="O80" s="2">
        <v>24</v>
      </c>
      <c r="P80" s="5">
        <f t="shared" si="20"/>
        <v>0.8333333333333334</v>
      </c>
      <c r="Q80" s="7">
        <f t="shared" si="27"/>
        <v>-1</v>
      </c>
      <c r="R80" s="2"/>
      <c r="S80" s="2">
        <v>15</v>
      </c>
      <c r="T80" s="2">
        <v>20</v>
      </c>
      <c r="U80" s="9">
        <v>0.75</v>
      </c>
      <c r="V80" s="2">
        <f t="shared" si="21"/>
        <v>-4</v>
      </c>
      <c r="W80" s="9"/>
      <c r="X80" s="39">
        <v>15</v>
      </c>
      <c r="Y80" s="39">
        <v>19</v>
      </c>
      <c r="Z80" s="40">
        <v>0.78947368421053</v>
      </c>
      <c r="AA80" s="39">
        <v>-1</v>
      </c>
      <c r="AB80" s="39"/>
      <c r="AC80" s="39"/>
    </row>
    <row r="81" spans="1:29" ht="15">
      <c r="A81" s="1" t="s">
        <v>99</v>
      </c>
      <c r="B81" s="1" t="s">
        <v>104</v>
      </c>
      <c r="C81" s="1">
        <v>4</v>
      </c>
      <c r="D81" s="1">
        <v>15</v>
      </c>
      <c r="E81" s="3">
        <f>C81/D81</f>
        <v>0.26666666666666666</v>
      </c>
      <c r="F81" s="2"/>
      <c r="G81" s="4">
        <v>38</v>
      </c>
      <c r="H81" s="4">
        <v>49</v>
      </c>
      <c r="I81" s="5">
        <f t="shared" si="22"/>
        <v>0.7755102040816326</v>
      </c>
      <c r="J81" s="5"/>
      <c r="K81" s="8">
        <f t="shared" si="29"/>
        <v>51.205</v>
      </c>
      <c r="L81" s="8">
        <f t="shared" si="30"/>
        <v>2.2049999999999983</v>
      </c>
      <c r="M81" s="2"/>
      <c r="N81" s="2"/>
      <c r="O81" s="2">
        <v>8</v>
      </c>
      <c r="P81" s="5">
        <f t="shared" si="20"/>
        <v>0</v>
      </c>
      <c r="Q81" s="7">
        <f t="shared" si="27"/>
        <v>-41</v>
      </c>
      <c r="R81" s="2"/>
      <c r="S81" s="2">
        <v>0</v>
      </c>
      <c r="T81" s="2">
        <v>9</v>
      </c>
      <c r="U81" s="9"/>
      <c r="V81" s="2">
        <f t="shared" si="21"/>
        <v>1</v>
      </c>
      <c r="W81" s="9"/>
      <c r="X81" s="2">
        <v>19</v>
      </c>
      <c r="Y81" s="2">
        <v>31</v>
      </c>
      <c r="Z81" s="9">
        <v>0.61290322580645</v>
      </c>
      <c r="AA81" s="2">
        <v>22</v>
      </c>
      <c r="AB81" s="2"/>
      <c r="AC81" s="2"/>
    </row>
    <row r="82" spans="1:29" ht="15">
      <c r="A82" s="1" t="s">
        <v>99</v>
      </c>
      <c r="B82" s="1" t="s">
        <v>105</v>
      </c>
      <c r="C82" s="1">
        <v>117</v>
      </c>
      <c r="D82" s="1">
        <v>154</v>
      </c>
      <c r="E82" s="3">
        <f>C82/D82</f>
        <v>0.7597402597402597</v>
      </c>
      <c r="F82" s="6"/>
      <c r="G82" s="4">
        <v>102</v>
      </c>
      <c r="H82" s="4">
        <v>136</v>
      </c>
      <c r="I82" s="5">
        <f t="shared" si="22"/>
        <v>0.75</v>
      </c>
      <c r="J82" s="5"/>
      <c r="K82" s="8">
        <f t="shared" si="29"/>
        <v>142.12</v>
      </c>
      <c r="L82" s="8">
        <f t="shared" si="30"/>
        <v>6.1200000000000045</v>
      </c>
      <c r="M82" s="2"/>
      <c r="N82" s="2">
        <v>132</v>
      </c>
      <c r="O82" s="2">
        <v>150</v>
      </c>
      <c r="P82" s="5">
        <f t="shared" si="20"/>
        <v>0.88</v>
      </c>
      <c r="Q82" s="7">
        <f t="shared" si="27"/>
        <v>14</v>
      </c>
      <c r="R82" s="2"/>
      <c r="S82" s="2">
        <v>122</v>
      </c>
      <c r="T82" s="2">
        <v>139</v>
      </c>
      <c r="U82" s="9">
        <v>0.9008</v>
      </c>
      <c r="V82" s="2">
        <f t="shared" si="21"/>
        <v>-11</v>
      </c>
      <c r="W82" s="9"/>
      <c r="X82" s="39">
        <v>92</v>
      </c>
      <c r="Y82" s="39">
        <v>107</v>
      </c>
      <c r="Z82" s="40">
        <v>0.85849056603774</v>
      </c>
      <c r="AA82" s="39">
        <v>-32</v>
      </c>
      <c r="AB82" s="39"/>
      <c r="AC82" s="39"/>
    </row>
    <row r="83" spans="1:29" ht="15">
      <c r="A83" s="1"/>
      <c r="B83" s="1"/>
      <c r="C83" s="1"/>
      <c r="D83" s="1"/>
      <c r="E83" s="3"/>
      <c r="F83" s="6"/>
      <c r="G83" s="4"/>
      <c r="H83" s="4"/>
      <c r="I83" s="5"/>
      <c r="J83" s="5"/>
      <c r="K83" s="8"/>
      <c r="L83" s="8"/>
      <c r="M83" s="2"/>
      <c r="N83" s="2"/>
      <c r="O83" s="2"/>
      <c r="P83" s="5"/>
      <c r="Q83" s="7"/>
      <c r="R83" s="2"/>
      <c r="S83" s="2"/>
      <c r="T83" s="2"/>
      <c r="U83" s="2"/>
      <c r="V83" s="2"/>
      <c r="W83" s="9"/>
      <c r="X83" s="2"/>
      <c r="Y83" s="2"/>
      <c r="Z83" s="2"/>
      <c r="AA83" s="2"/>
      <c r="AB83" s="2"/>
      <c r="AC83" s="2"/>
    </row>
    <row r="84" spans="1:29" s="19" customFormat="1" ht="15">
      <c r="A84" s="13" t="s">
        <v>106</v>
      </c>
      <c r="B84" s="13" t="s">
        <v>107</v>
      </c>
      <c r="C84" s="13">
        <v>10</v>
      </c>
      <c r="D84" s="13">
        <v>15</v>
      </c>
      <c r="E84" s="14">
        <f>C84/D84</f>
        <v>0.6666666666666666</v>
      </c>
      <c r="F84" s="15"/>
      <c r="G84" s="20">
        <v>0</v>
      </c>
      <c r="H84" s="20">
        <v>0</v>
      </c>
      <c r="I84" s="17"/>
      <c r="J84" s="17"/>
      <c r="K84" s="21">
        <f aca="true" t="shared" si="31" ref="K84:K89">H84*1.045</f>
        <v>0</v>
      </c>
      <c r="L84" s="21">
        <f aca="true" t="shared" si="32" ref="L84:L89">K84-H84</f>
        <v>0</v>
      </c>
      <c r="M84" s="15"/>
      <c r="N84" s="20">
        <v>0</v>
      </c>
      <c r="O84" s="20">
        <v>0</v>
      </c>
      <c r="P84" s="17"/>
      <c r="Q84" s="18">
        <v>0</v>
      </c>
      <c r="R84" s="15"/>
      <c r="S84" s="15"/>
      <c r="T84" s="15"/>
      <c r="U84" s="15"/>
      <c r="V84" s="2">
        <f t="shared" si="21"/>
        <v>0</v>
      </c>
      <c r="W84" s="22" t="s">
        <v>108</v>
      </c>
      <c r="X84" s="43"/>
      <c r="Y84" s="43"/>
      <c r="Z84" s="43"/>
      <c r="AA84" s="43"/>
      <c r="AB84" s="43"/>
      <c r="AC84" s="43"/>
    </row>
    <row r="85" spans="1:29" s="19" customFormat="1" ht="15">
      <c r="A85" s="13" t="s">
        <v>106</v>
      </c>
      <c r="B85" s="13" t="s">
        <v>109</v>
      </c>
      <c r="C85" s="13">
        <v>0</v>
      </c>
      <c r="D85" s="13">
        <v>0</v>
      </c>
      <c r="E85" s="14">
        <v>0</v>
      </c>
      <c r="F85" s="15"/>
      <c r="G85" s="20">
        <v>0</v>
      </c>
      <c r="H85" s="20">
        <v>0</v>
      </c>
      <c r="I85" s="17"/>
      <c r="J85" s="17"/>
      <c r="K85" s="21">
        <f t="shared" si="31"/>
        <v>0</v>
      </c>
      <c r="L85" s="21">
        <f t="shared" si="32"/>
        <v>0</v>
      </c>
      <c r="M85" s="15"/>
      <c r="N85" s="20">
        <v>0</v>
      </c>
      <c r="O85" s="20">
        <v>0</v>
      </c>
      <c r="P85" s="17"/>
      <c r="Q85" s="18">
        <v>0</v>
      </c>
      <c r="R85" s="15"/>
      <c r="S85" s="15"/>
      <c r="T85" s="15"/>
      <c r="U85" s="15"/>
      <c r="V85" s="2">
        <f t="shared" si="21"/>
        <v>0</v>
      </c>
      <c r="W85" s="15" t="s">
        <v>108</v>
      </c>
      <c r="X85" s="15"/>
      <c r="Y85" s="15"/>
      <c r="Z85" s="15"/>
      <c r="AA85" s="15"/>
      <c r="AB85" s="15"/>
      <c r="AC85" s="15"/>
    </row>
    <row r="86" spans="1:29" ht="15">
      <c r="A86" s="1" t="s">
        <v>106</v>
      </c>
      <c r="B86" s="13" t="s">
        <v>110</v>
      </c>
      <c r="C86" s="1">
        <v>46</v>
      </c>
      <c r="D86" s="1">
        <v>57</v>
      </c>
      <c r="E86" s="3">
        <f>C86/D86</f>
        <v>0.8070175438596491</v>
      </c>
      <c r="F86" s="2"/>
      <c r="G86" s="4">
        <v>64</v>
      </c>
      <c r="H86" s="4">
        <v>68</v>
      </c>
      <c r="I86" s="5">
        <f t="shared" si="22"/>
        <v>0.9411764705882353</v>
      </c>
      <c r="J86" s="5"/>
      <c r="K86" s="8">
        <f t="shared" si="31"/>
        <v>71.06</v>
      </c>
      <c r="L86" s="8">
        <f t="shared" si="32"/>
        <v>3.0600000000000023</v>
      </c>
      <c r="M86" s="2"/>
      <c r="N86" s="2">
        <v>64</v>
      </c>
      <c r="O86" s="2">
        <v>68</v>
      </c>
      <c r="P86" s="5">
        <f t="shared" si="20"/>
        <v>0.9411764705882353</v>
      </c>
      <c r="Q86" s="7">
        <f>O86-H86</f>
        <v>0</v>
      </c>
      <c r="R86" s="2"/>
      <c r="S86" s="2">
        <v>60</v>
      </c>
      <c r="T86" s="2">
        <v>66</v>
      </c>
      <c r="U86" s="9">
        <v>0.9091</v>
      </c>
      <c r="V86" s="2">
        <v>-2</v>
      </c>
      <c r="W86" s="2"/>
      <c r="X86" s="39">
        <v>0</v>
      </c>
      <c r="Y86" s="39">
        <v>0</v>
      </c>
      <c r="Z86" s="40">
        <v>0</v>
      </c>
      <c r="AA86" s="39"/>
      <c r="AB86" s="39" t="s">
        <v>111</v>
      </c>
      <c r="AC86" s="39"/>
    </row>
    <row r="87" spans="1:29" s="19" customFormat="1" ht="15">
      <c r="A87" s="13" t="s">
        <v>106</v>
      </c>
      <c r="B87" s="13" t="s">
        <v>112</v>
      </c>
      <c r="C87" s="13">
        <v>28</v>
      </c>
      <c r="D87" s="13">
        <v>41</v>
      </c>
      <c r="E87" s="14">
        <f>C87/D87</f>
        <v>0.6829268292682927</v>
      </c>
      <c r="F87" s="15"/>
      <c r="G87" s="20">
        <v>0</v>
      </c>
      <c r="H87" s="20">
        <v>0</v>
      </c>
      <c r="I87" s="17"/>
      <c r="J87" s="17"/>
      <c r="K87" s="21">
        <f t="shared" si="31"/>
        <v>0</v>
      </c>
      <c r="L87" s="21">
        <f t="shared" si="32"/>
        <v>0</v>
      </c>
      <c r="M87" s="15"/>
      <c r="N87" s="20">
        <v>0</v>
      </c>
      <c r="O87" s="20">
        <v>0</v>
      </c>
      <c r="P87" s="17"/>
      <c r="Q87" s="18">
        <v>0</v>
      </c>
      <c r="R87" s="15"/>
      <c r="S87" s="15"/>
      <c r="T87" s="15"/>
      <c r="U87" s="15"/>
      <c r="V87" s="2">
        <f t="shared" si="21"/>
        <v>0</v>
      </c>
      <c r="W87" s="15" t="s">
        <v>108</v>
      </c>
      <c r="X87" s="15"/>
      <c r="Y87" s="15"/>
      <c r="Z87" s="15"/>
      <c r="AA87" s="15"/>
      <c r="AB87" s="15"/>
      <c r="AC87" s="15"/>
    </row>
    <row r="88" spans="1:29" ht="15">
      <c r="A88" s="1" t="s">
        <v>106</v>
      </c>
      <c r="B88" s="1" t="s">
        <v>106</v>
      </c>
      <c r="C88" s="1">
        <v>131</v>
      </c>
      <c r="D88" s="1">
        <v>171</v>
      </c>
      <c r="E88" s="3">
        <f>C88/D88</f>
        <v>0.7660818713450293</v>
      </c>
      <c r="F88" s="2"/>
      <c r="G88" s="4">
        <v>128</v>
      </c>
      <c r="H88" s="4">
        <v>163</v>
      </c>
      <c r="I88" s="5">
        <f t="shared" si="22"/>
        <v>0.7852760736196319</v>
      </c>
      <c r="J88" s="5"/>
      <c r="K88" s="8">
        <f t="shared" si="31"/>
        <v>170.33499999999998</v>
      </c>
      <c r="L88" s="8">
        <f t="shared" si="32"/>
        <v>7.3349999999999795</v>
      </c>
      <c r="M88" s="2"/>
      <c r="N88" s="2">
        <v>160</v>
      </c>
      <c r="O88" s="2">
        <v>195</v>
      </c>
      <c r="P88" s="5">
        <f t="shared" si="20"/>
        <v>0.8205128205128205</v>
      </c>
      <c r="Q88" s="7">
        <f>O88-H88</f>
        <v>32</v>
      </c>
      <c r="R88" s="2"/>
      <c r="S88" s="2">
        <v>156</v>
      </c>
      <c r="T88" s="2">
        <v>180</v>
      </c>
      <c r="U88" s="9">
        <v>0.8667</v>
      </c>
      <c r="V88" s="2">
        <f t="shared" si="21"/>
        <v>-15</v>
      </c>
      <c r="W88" s="2"/>
      <c r="X88" s="39">
        <v>67</v>
      </c>
      <c r="Y88" s="39">
        <v>96</v>
      </c>
      <c r="Z88" s="40">
        <v>0.69791666666667</v>
      </c>
      <c r="AA88" s="39">
        <v>-84</v>
      </c>
      <c r="AB88" s="39"/>
      <c r="AC88" s="39"/>
    </row>
    <row r="89" spans="1:29" s="19" customFormat="1" ht="15">
      <c r="A89" s="13" t="s">
        <v>106</v>
      </c>
      <c r="B89" s="13" t="s">
        <v>113</v>
      </c>
      <c r="C89" s="13">
        <v>67</v>
      </c>
      <c r="D89" s="13">
        <v>76</v>
      </c>
      <c r="E89" s="14">
        <f>C89/D89</f>
        <v>0.881578947368421</v>
      </c>
      <c r="F89" s="23"/>
      <c r="G89" s="20">
        <v>24</v>
      </c>
      <c r="H89" s="20">
        <v>30</v>
      </c>
      <c r="I89" s="17">
        <f t="shared" si="22"/>
        <v>0.8</v>
      </c>
      <c r="J89" s="17"/>
      <c r="K89" s="21">
        <f t="shared" si="31"/>
        <v>31.349999999999998</v>
      </c>
      <c r="L89" s="21">
        <f t="shared" si="32"/>
        <v>1.3499999999999979</v>
      </c>
      <c r="M89" s="15"/>
      <c r="N89" s="20">
        <v>0</v>
      </c>
      <c r="O89" s="20">
        <v>0</v>
      </c>
      <c r="P89" s="17"/>
      <c r="Q89" s="18">
        <f>O89-H89</f>
        <v>-30</v>
      </c>
      <c r="R89" s="15"/>
      <c r="S89" s="15"/>
      <c r="T89" s="15"/>
      <c r="U89" s="15"/>
      <c r="V89" s="2">
        <f t="shared" si="21"/>
        <v>0</v>
      </c>
      <c r="W89" s="15" t="s">
        <v>108</v>
      </c>
      <c r="X89" s="15"/>
      <c r="Y89" s="15"/>
      <c r="Z89" s="15"/>
      <c r="AA89" s="15"/>
      <c r="AB89" s="15"/>
      <c r="AC89" s="15"/>
    </row>
    <row r="90" spans="1:29" ht="15">
      <c r="A90" s="1"/>
      <c r="B90" s="1"/>
      <c r="C90" s="1"/>
      <c r="D90" s="1"/>
      <c r="E90" s="3"/>
      <c r="F90" s="6"/>
      <c r="G90" s="4"/>
      <c r="H90" s="4"/>
      <c r="I90" s="5"/>
      <c r="J90" s="5"/>
      <c r="K90" s="8"/>
      <c r="L90" s="8"/>
      <c r="M90" s="2"/>
      <c r="N90" s="4"/>
      <c r="O90" s="4"/>
      <c r="P90" s="5"/>
      <c r="Q90" s="7"/>
      <c r="R90" s="2"/>
      <c r="S90" s="2"/>
      <c r="T90" s="2"/>
      <c r="U90" s="2"/>
      <c r="V90" s="2"/>
      <c r="W90" s="2"/>
      <c r="X90" s="39"/>
      <c r="Y90" s="39"/>
      <c r="Z90" s="39"/>
      <c r="AA90" s="39"/>
      <c r="AB90" s="39"/>
      <c r="AC90" s="39"/>
    </row>
    <row r="91" spans="1:29" ht="15">
      <c r="A91" s="1" t="s">
        <v>114</v>
      </c>
      <c r="B91" s="1" t="s">
        <v>115</v>
      </c>
      <c r="C91" s="1">
        <v>508</v>
      </c>
      <c r="D91" s="1">
        <v>562</v>
      </c>
      <c r="E91" s="3">
        <f>C91/D91</f>
        <v>0.9039145907473309</v>
      </c>
      <c r="F91" s="6"/>
      <c r="G91" s="4">
        <v>643</v>
      </c>
      <c r="H91" s="4">
        <v>699</v>
      </c>
      <c r="I91" s="5">
        <f t="shared" si="22"/>
        <v>0.9198855507868383</v>
      </c>
      <c r="J91" s="5"/>
      <c r="K91" s="8">
        <f>H91*1.045</f>
        <v>730.4549999999999</v>
      </c>
      <c r="L91" s="8">
        <f>K91-H91</f>
        <v>31.454999999999927</v>
      </c>
      <c r="M91" s="2"/>
      <c r="N91" s="2">
        <v>469</v>
      </c>
      <c r="O91" s="2">
        <v>514</v>
      </c>
      <c r="P91" s="5">
        <f t="shared" si="20"/>
        <v>0.9124513618677043</v>
      </c>
      <c r="Q91" s="7">
        <f>O91-H91</f>
        <v>-185</v>
      </c>
      <c r="R91" s="2"/>
      <c r="S91" s="2">
        <v>493</v>
      </c>
      <c r="T91" s="2">
        <v>544</v>
      </c>
      <c r="U91" s="9">
        <v>0.9063</v>
      </c>
      <c r="V91" s="2">
        <f t="shared" si="21"/>
        <v>30</v>
      </c>
      <c r="W91" s="2"/>
      <c r="X91" s="2">
        <v>405</v>
      </c>
      <c r="Y91" s="2">
        <v>442</v>
      </c>
      <c r="Z91" s="9">
        <v>0.91628959276018</v>
      </c>
      <c r="AA91" s="2">
        <v>-102</v>
      </c>
      <c r="AB91" s="2"/>
      <c r="AC91" s="2"/>
    </row>
    <row r="92" spans="1:29" ht="15">
      <c r="A92" s="1" t="s">
        <v>114</v>
      </c>
      <c r="B92" s="1" t="s">
        <v>116</v>
      </c>
      <c r="C92" s="1">
        <v>8</v>
      </c>
      <c r="D92" s="1">
        <v>13</v>
      </c>
      <c r="E92" s="3">
        <f aca="true" t="shared" si="33" ref="E92:E97">C92/D92</f>
        <v>0.6153846153846154</v>
      </c>
      <c r="F92" s="6"/>
      <c r="G92" s="4">
        <v>7</v>
      </c>
      <c r="H92" s="4">
        <v>11</v>
      </c>
      <c r="I92" s="5">
        <f t="shared" si="22"/>
        <v>0.6363636363636364</v>
      </c>
      <c r="J92" s="5"/>
      <c r="K92" s="8"/>
      <c r="L92" s="8"/>
      <c r="M92" s="2"/>
      <c r="N92" s="4">
        <v>8</v>
      </c>
      <c r="O92" s="4">
        <v>14</v>
      </c>
      <c r="P92" s="5">
        <f t="shared" si="20"/>
        <v>0.5714285714285714</v>
      </c>
      <c r="Q92" s="7">
        <f aca="true" t="shared" si="34" ref="Q92:Q107">O92-H92</f>
        <v>3</v>
      </c>
      <c r="R92" s="2"/>
      <c r="S92" s="2">
        <v>11</v>
      </c>
      <c r="T92" s="2">
        <v>16</v>
      </c>
      <c r="U92" s="9">
        <v>0.6875</v>
      </c>
      <c r="V92" s="2">
        <f t="shared" si="21"/>
        <v>2</v>
      </c>
      <c r="W92" s="2"/>
      <c r="X92" s="39">
        <v>11</v>
      </c>
      <c r="Y92" s="39">
        <v>16</v>
      </c>
      <c r="Z92" s="40">
        <v>0.6875</v>
      </c>
      <c r="AA92" s="39">
        <v>0</v>
      </c>
      <c r="AB92" s="39"/>
      <c r="AC92" s="39"/>
    </row>
    <row r="93" spans="1:29" ht="15">
      <c r="A93" s="1" t="s">
        <v>114</v>
      </c>
      <c r="B93" s="1" t="s">
        <v>117</v>
      </c>
      <c r="C93" s="1">
        <v>4</v>
      </c>
      <c r="D93" s="1">
        <v>12</v>
      </c>
      <c r="E93" s="3">
        <f t="shared" si="33"/>
        <v>0.3333333333333333</v>
      </c>
      <c r="F93" s="6"/>
      <c r="G93" s="4">
        <v>0</v>
      </c>
      <c r="H93" s="4">
        <v>0</v>
      </c>
      <c r="I93" s="5"/>
      <c r="J93" s="5"/>
      <c r="K93" s="8"/>
      <c r="L93" s="8"/>
      <c r="M93" s="2"/>
      <c r="N93" s="4">
        <v>0</v>
      </c>
      <c r="O93" s="4">
        <v>1</v>
      </c>
      <c r="P93" s="5">
        <f t="shared" si="20"/>
        <v>0</v>
      </c>
      <c r="Q93" s="7">
        <f t="shared" si="34"/>
        <v>1</v>
      </c>
      <c r="R93" s="2"/>
      <c r="S93" s="2">
        <v>0</v>
      </c>
      <c r="T93" s="2">
        <v>1</v>
      </c>
      <c r="U93" s="2"/>
      <c r="V93" s="2">
        <f t="shared" si="21"/>
        <v>0</v>
      </c>
      <c r="W93" s="2"/>
      <c r="X93" s="2">
        <v>0</v>
      </c>
      <c r="Y93" s="2">
        <v>10</v>
      </c>
      <c r="Z93" s="9">
        <v>0</v>
      </c>
      <c r="AA93" s="2">
        <v>9</v>
      </c>
      <c r="AB93" s="2"/>
      <c r="AC93" s="2"/>
    </row>
    <row r="94" spans="1:29" ht="15">
      <c r="A94" s="1" t="s">
        <v>114</v>
      </c>
      <c r="B94" s="1" t="s">
        <v>118</v>
      </c>
      <c r="C94" s="1">
        <v>0</v>
      </c>
      <c r="D94" s="1">
        <v>0</v>
      </c>
      <c r="E94" s="3"/>
      <c r="F94" s="6"/>
      <c r="G94" s="4">
        <v>0</v>
      </c>
      <c r="H94" s="4">
        <v>0</v>
      </c>
      <c r="I94" s="5"/>
      <c r="J94" s="5"/>
      <c r="K94" s="8"/>
      <c r="L94" s="8"/>
      <c r="M94" s="2"/>
      <c r="N94" s="4">
        <v>3</v>
      </c>
      <c r="O94" s="4">
        <v>9</v>
      </c>
      <c r="P94" s="5">
        <f t="shared" si="20"/>
        <v>0.3333333333333333</v>
      </c>
      <c r="Q94" s="7">
        <f t="shared" si="34"/>
        <v>9</v>
      </c>
      <c r="R94" s="2"/>
      <c r="S94" s="2">
        <v>7</v>
      </c>
      <c r="T94" s="2">
        <v>11</v>
      </c>
      <c r="U94" s="9">
        <v>0.6364</v>
      </c>
      <c r="V94" s="2">
        <f t="shared" si="21"/>
        <v>2</v>
      </c>
      <c r="W94" s="2" t="s">
        <v>119</v>
      </c>
      <c r="X94" s="39">
        <v>5</v>
      </c>
      <c r="Y94" s="39">
        <v>9</v>
      </c>
      <c r="Z94" s="40">
        <v>0.55555555555556</v>
      </c>
      <c r="AA94" s="39">
        <v>-2</v>
      </c>
      <c r="AB94" s="39"/>
      <c r="AC94" s="44"/>
    </row>
    <row r="95" spans="1:29" s="19" customFormat="1" ht="15">
      <c r="A95" s="13" t="s">
        <v>114</v>
      </c>
      <c r="B95" s="13" t="s">
        <v>120</v>
      </c>
      <c r="C95" s="13">
        <v>0</v>
      </c>
      <c r="D95" s="13">
        <v>9</v>
      </c>
      <c r="E95" s="14">
        <f t="shared" si="33"/>
        <v>0</v>
      </c>
      <c r="F95" s="23"/>
      <c r="G95" s="20">
        <v>0</v>
      </c>
      <c r="H95" s="20">
        <v>9</v>
      </c>
      <c r="I95" s="17">
        <f t="shared" si="22"/>
        <v>0</v>
      </c>
      <c r="J95" s="17"/>
      <c r="K95" s="21"/>
      <c r="L95" s="21"/>
      <c r="M95" s="15"/>
      <c r="N95" s="20">
        <v>0</v>
      </c>
      <c r="O95" s="20">
        <v>0</v>
      </c>
      <c r="P95" s="17"/>
      <c r="Q95" s="7">
        <f t="shared" si="34"/>
        <v>-9</v>
      </c>
      <c r="R95" s="15"/>
      <c r="S95" s="15">
        <v>0</v>
      </c>
      <c r="T95" s="15">
        <v>0</v>
      </c>
      <c r="U95" s="15"/>
      <c r="V95" s="2">
        <f t="shared" si="21"/>
        <v>0</v>
      </c>
      <c r="W95" s="15" t="s">
        <v>121</v>
      </c>
      <c r="X95" s="15"/>
      <c r="Y95" s="15"/>
      <c r="Z95" s="15"/>
      <c r="AA95" s="15"/>
      <c r="AB95" s="15"/>
      <c r="AC95" s="15"/>
    </row>
    <row r="96" spans="1:29" ht="15">
      <c r="A96" s="1" t="s">
        <v>114</v>
      </c>
      <c r="B96" s="2" t="s">
        <v>122</v>
      </c>
      <c r="C96" s="2">
        <v>5</v>
      </c>
      <c r="D96" s="2">
        <v>8</v>
      </c>
      <c r="E96" s="3">
        <f t="shared" si="33"/>
        <v>0.625</v>
      </c>
      <c r="F96" s="2"/>
      <c r="G96" s="2">
        <v>0</v>
      </c>
      <c r="H96" s="2">
        <v>0</v>
      </c>
      <c r="I96" s="5"/>
      <c r="J96" s="2"/>
      <c r="K96" s="8"/>
      <c r="L96" s="8"/>
      <c r="M96" s="2"/>
      <c r="N96" s="2">
        <v>0</v>
      </c>
      <c r="O96" s="2">
        <v>1</v>
      </c>
      <c r="P96" s="5">
        <f t="shared" si="20"/>
        <v>0</v>
      </c>
      <c r="Q96" s="7">
        <f t="shared" si="34"/>
        <v>1</v>
      </c>
      <c r="R96" s="2"/>
      <c r="S96" s="2">
        <v>0</v>
      </c>
      <c r="T96" s="2">
        <v>1</v>
      </c>
      <c r="U96" s="2"/>
      <c r="V96" s="2">
        <f t="shared" si="21"/>
        <v>0</v>
      </c>
      <c r="W96" s="2"/>
      <c r="X96" s="39"/>
      <c r="Y96" s="39"/>
      <c r="Z96" s="39"/>
      <c r="AA96" s="39"/>
      <c r="AB96" s="39"/>
      <c r="AC96" s="39"/>
    </row>
    <row r="97" spans="1:29" ht="15">
      <c r="A97" s="1" t="s">
        <v>114</v>
      </c>
      <c r="B97" s="1" t="s">
        <v>123</v>
      </c>
      <c r="C97" s="1">
        <v>2</v>
      </c>
      <c r="D97" s="1">
        <v>6</v>
      </c>
      <c r="E97" s="3">
        <f t="shared" si="33"/>
        <v>0.3333333333333333</v>
      </c>
      <c r="F97" s="6"/>
      <c r="G97" s="4">
        <v>0</v>
      </c>
      <c r="H97" s="4">
        <v>0</v>
      </c>
      <c r="I97" s="5"/>
      <c r="J97" s="5"/>
      <c r="K97" s="8"/>
      <c r="L97" s="8"/>
      <c r="M97" s="2"/>
      <c r="N97" s="4">
        <v>0</v>
      </c>
      <c r="O97" s="4">
        <v>6</v>
      </c>
      <c r="P97" s="5">
        <f t="shared" si="20"/>
        <v>0</v>
      </c>
      <c r="Q97" s="7">
        <f t="shared" si="34"/>
        <v>6</v>
      </c>
      <c r="R97" s="2"/>
      <c r="S97" s="2">
        <v>0</v>
      </c>
      <c r="T97" s="2">
        <v>4</v>
      </c>
      <c r="U97" s="2"/>
      <c r="V97" s="2">
        <f t="shared" si="21"/>
        <v>-2</v>
      </c>
      <c r="W97" s="2"/>
      <c r="X97" s="2">
        <v>0</v>
      </c>
      <c r="Y97" s="2">
        <v>3</v>
      </c>
      <c r="Z97" s="9">
        <v>0</v>
      </c>
      <c r="AA97" s="2">
        <v>-1</v>
      </c>
      <c r="AB97" s="2"/>
      <c r="AC97" s="2"/>
    </row>
    <row r="98" spans="1:29" ht="15">
      <c r="A98" s="1" t="s">
        <v>114</v>
      </c>
      <c r="B98" s="1" t="s">
        <v>124</v>
      </c>
      <c r="C98" s="1">
        <v>85</v>
      </c>
      <c r="D98" s="1">
        <v>101</v>
      </c>
      <c r="E98" s="3">
        <f>C98/D98</f>
        <v>0.8415841584158416</v>
      </c>
      <c r="F98" s="6"/>
      <c r="G98" s="4">
        <v>101</v>
      </c>
      <c r="H98" s="4">
        <v>113</v>
      </c>
      <c r="I98" s="5">
        <f t="shared" si="22"/>
        <v>0.8938053097345132</v>
      </c>
      <c r="J98" s="5"/>
      <c r="K98" s="8">
        <f>H98*1.045</f>
        <v>118.085</v>
      </c>
      <c r="L98" s="8">
        <f>K98-H98</f>
        <v>5.084999999999994</v>
      </c>
      <c r="M98" s="2"/>
      <c r="N98" s="2">
        <v>94</v>
      </c>
      <c r="O98" s="2">
        <v>106</v>
      </c>
      <c r="P98" s="5">
        <f t="shared" si="20"/>
        <v>0.8867924528301887</v>
      </c>
      <c r="Q98" s="7">
        <f t="shared" si="34"/>
        <v>-7</v>
      </c>
      <c r="R98" s="2"/>
      <c r="S98" s="2">
        <v>90</v>
      </c>
      <c r="T98" s="2">
        <v>101</v>
      </c>
      <c r="U98" s="9">
        <v>0.8911</v>
      </c>
      <c r="V98" s="2">
        <f t="shared" si="21"/>
        <v>-5</v>
      </c>
      <c r="W98" s="2"/>
      <c r="X98" s="39">
        <v>81</v>
      </c>
      <c r="Y98" s="39">
        <v>93</v>
      </c>
      <c r="Z98" s="40">
        <v>0.87096774193548</v>
      </c>
      <c r="AA98" s="39">
        <v>-8</v>
      </c>
      <c r="AB98" s="39"/>
      <c r="AC98" s="39"/>
    </row>
    <row r="99" spans="1:29" s="19" customFormat="1" ht="15">
      <c r="A99" s="13" t="s">
        <v>114</v>
      </c>
      <c r="B99" s="13" t="s">
        <v>125</v>
      </c>
      <c r="C99" s="13">
        <v>0</v>
      </c>
      <c r="D99" s="13">
        <v>3</v>
      </c>
      <c r="E99" s="14">
        <f aca="true" t="shared" si="35" ref="E99:E107">C99/D99</f>
        <v>0</v>
      </c>
      <c r="F99" s="15"/>
      <c r="G99" s="20">
        <v>0</v>
      </c>
      <c r="H99" s="20">
        <v>0</v>
      </c>
      <c r="I99" s="17"/>
      <c r="J99" s="17"/>
      <c r="K99" s="21"/>
      <c r="L99" s="21"/>
      <c r="M99" s="15"/>
      <c r="N99" s="20">
        <v>0</v>
      </c>
      <c r="O99" s="20">
        <v>0</v>
      </c>
      <c r="P99" s="17"/>
      <c r="Q99" s="7">
        <f t="shared" si="34"/>
        <v>0</v>
      </c>
      <c r="R99" s="15"/>
      <c r="S99" s="15"/>
      <c r="T99" s="15"/>
      <c r="U99" s="22"/>
      <c r="V99" s="2">
        <f t="shared" si="21"/>
        <v>0</v>
      </c>
      <c r="W99" s="15" t="s">
        <v>21</v>
      </c>
      <c r="X99" s="15"/>
      <c r="Y99" s="15"/>
      <c r="Z99" s="15"/>
      <c r="AA99" s="15"/>
      <c r="AB99" s="15"/>
      <c r="AC99" s="15"/>
    </row>
    <row r="100" spans="1:29" ht="15">
      <c r="A100" s="1" t="s">
        <v>114</v>
      </c>
      <c r="B100" s="1" t="s">
        <v>126</v>
      </c>
      <c r="C100" s="1">
        <v>0</v>
      </c>
      <c r="D100" s="1">
        <v>2</v>
      </c>
      <c r="E100" s="3">
        <f t="shared" si="35"/>
        <v>0</v>
      </c>
      <c r="F100" s="2"/>
      <c r="G100" s="4">
        <v>0</v>
      </c>
      <c r="H100" s="4">
        <v>2</v>
      </c>
      <c r="I100" s="5">
        <f t="shared" si="22"/>
        <v>0</v>
      </c>
      <c r="J100" s="5"/>
      <c r="K100" s="8">
        <f>H100*1.045</f>
        <v>2.09</v>
      </c>
      <c r="L100" s="8">
        <f>K100-H100</f>
        <v>0.08999999999999986</v>
      </c>
      <c r="M100" s="2"/>
      <c r="N100" s="2"/>
      <c r="O100" s="2">
        <v>2</v>
      </c>
      <c r="P100" s="5">
        <f t="shared" si="20"/>
        <v>0</v>
      </c>
      <c r="Q100" s="7">
        <f t="shared" si="34"/>
        <v>0</v>
      </c>
      <c r="R100" s="2"/>
      <c r="S100" s="2">
        <v>0</v>
      </c>
      <c r="T100" s="2">
        <v>2</v>
      </c>
      <c r="U100" s="9"/>
      <c r="V100" s="2">
        <f t="shared" si="21"/>
        <v>0</v>
      </c>
      <c r="W100" s="2"/>
      <c r="X100" s="39">
        <v>0</v>
      </c>
      <c r="Y100" s="39">
        <v>2</v>
      </c>
      <c r="Z100" s="40">
        <v>0</v>
      </c>
      <c r="AA100" s="39"/>
      <c r="AB100" s="39"/>
      <c r="AC100" s="39"/>
    </row>
    <row r="101" spans="1:29" ht="15">
      <c r="A101" s="1" t="s">
        <v>114</v>
      </c>
      <c r="B101" s="13" t="s">
        <v>127</v>
      </c>
      <c r="C101" s="1">
        <v>0</v>
      </c>
      <c r="D101" s="1">
        <v>3</v>
      </c>
      <c r="E101" s="3">
        <f t="shared" si="35"/>
        <v>0</v>
      </c>
      <c r="F101" s="2"/>
      <c r="G101" s="4">
        <v>0</v>
      </c>
      <c r="H101" s="4">
        <v>3</v>
      </c>
      <c r="I101" s="5">
        <f t="shared" si="22"/>
        <v>0</v>
      </c>
      <c r="J101" s="5"/>
      <c r="K101" s="8"/>
      <c r="L101" s="8"/>
      <c r="M101" s="2"/>
      <c r="N101" s="4"/>
      <c r="O101" s="4">
        <v>2</v>
      </c>
      <c r="P101" s="5">
        <f t="shared" si="20"/>
        <v>0</v>
      </c>
      <c r="Q101" s="7">
        <f t="shared" si="34"/>
        <v>-1</v>
      </c>
      <c r="R101" s="2"/>
      <c r="S101" s="2">
        <v>0</v>
      </c>
      <c r="T101" s="2">
        <v>2</v>
      </c>
      <c r="U101" s="9"/>
      <c r="V101" s="2">
        <f t="shared" si="21"/>
        <v>0</v>
      </c>
      <c r="W101" s="2"/>
      <c r="X101" s="2">
        <v>0</v>
      </c>
      <c r="Y101" s="2">
        <v>0</v>
      </c>
      <c r="Z101" s="9">
        <v>0</v>
      </c>
      <c r="AA101" s="2">
        <v>-2</v>
      </c>
      <c r="AB101" s="2"/>
      <c r="AC101" s="2"/>
    </row>
    <row r="102" spans="1:29" s="19" customFormat="1" ht="15">
      <c r="A102" s="13" t="s">
        <v>114</v>
      </c>
      <c r="B102" s="13" t="s">
        <v>128</v>
      </c>
      <c r="C102" s="13">
        <v>11</v>
      </c>
      <c r="D102" s="13">
        <v>26</v>
      </c>
      <c r="E102" s="14">
        <f t="shared" si="35"/>
        <v>0.4230769230769231</v>
      </c>
      <c r="F102" s="23"/>
      <c r="G102" s="20">
        <v>2</v>
      </c>
      <c r="H102" s="20">
        <v>5</v>
      </c>
      <c r="I102" s="17">
        <f t="shared" si="22"/>
        <v>0.4</v>
      </c>
      <c r="J102" s="17"/>
      <c r="K102" s="21"/>
      <c r="L102" s="21"/>
      <c r="M102" s="15"/>
      <c r="N102" s="20">
        <v>0</v>
      </c>
      <c r="O102" s="20">
        <v>0</v>
      </c>
      <c r="P102" s="17"/>
      <c r="Q102" s="7">
        <f t="shared" si="34"/>
        <v>-5</v>
      </c>
      <c r="R102" s="15"/>
      <c r="S102" s="15">
        <v>0</v>
      </c>
      <c r="T102" s="15">
        <v>0</v>
      </c>
      <c r="U102" s="15"/>
      <c r="V102" s="2">
        <f t="shared" si="21"/>
        <v>0</v>
      </c>
      <c r="W102" s="15" t="s">
        <v>129</v>
      </c>
      <c r="X102" s="43"/>
      <c r="Y102" s="43"/>
      <c r="Z102" s="43"/>
      <c r="AA102" s="43"/>
      <c r="AB102" s="43"/>
      <c r="AC102" s="43"/>
    </row>
    <row r="103" spans="1:29" ht="15">
      <c r="A103" s="1" t="s">
        <v>114</v>
      </c>
      <c r="B103" s="1" t="s">
        <v>130</v>
      </c>
      <c r="C103" s="1">
        <v>0</v>
      </c>
      <c r="D103" s="1">
        <v>1</v>
      </c>
      <c r="E103" s="3">
        <f t="shared" si="35"/>
        <v>0</v>
      </c>
      <c r="F103" s="2"/>
      <c r="G103" s="4">
        <v>0</v>
      </c>
      <c r="H103" s="4">
        <v>1</v>
      </c>
      <c r="I103" s="5">
        <f t="shared" si="22"/>
        <v>0</v>
      </c>
      <c r="J103" s="5"/>
      <c r="K103" s="8">
        <f>H103*1.045</f>
        <v>1.045</v>
      </c>
      <c r="L103" s="8">
        <f>K103-H103</f>
        <v>0.04499999999999993</v>
      </c>
      <c r="M103" s="2"/>
      <c r="N103" s="2"/>
      <c r="O103" s="2">
        <v>1</v>
      </c>
      <c r="P103" s="5">
        <f t="shared" si="20"/>
        <v>0</v>
      </c>
      <c r="Q103" s="7">
        <f t="shared" si="34"/>
        <v>0</v>
      </c>
      <c r="R103" s="2"/>
      <c r="S103" s="2">
        <v>0</v>
      </c>
      <c r="T103" s="2">
        <v>1</v>
      </c>
      <c r="U103" s="9"/>
      <c r="V103" s="2">
        <f t="shared" si="21"/>
        <v>0</v>
      </c>
      <c r="W103" s="2"/>
      <c r="X103" s="2">
        <v>0</v>
      </c>
      <c r="Y103" s="2">
        <v>1</v>
      </c>
      <c r="Z103" s="9">
        <v>0</v>
      </c>
      <c r="AA103" s="2">
        <v>0</v>
      </c>
      <c r="AB103" s="2" t="s">
        <v>27</v>
      </c>
      <c r="AC103" s="2"/>
    </row>
    <row r="104" spans="1:29" ht="15">
      <c r="A104" s="1" t="s">
        <v>114</v>
      </c>
      <c r="B104" s="1" t="s">
        <v>131</v>
      </c>
      <c r="C104" s="1">
        <v>33</v>
      </c>
      <c r="D104" s="1">
        <v>53</v>
      </c>
      <c r="E104" s="3">
        <f t="shared" si="35"/>
        <v>0.6226415094339622</v>
      </c>
      <c r="F104" s="6"/>
      <c r="G104" s="4">
        <v>31</v>
      </c>
      <c r="H104" s="4">
        <v>48</v>
      </c>
      <c r="I104" s="5">
        <f t="shared" si="22"/>
        <v>0.6458333333333334</v>
      </c>
      <c r="J104" s="5"/>
      <c r="K104" s="8">
        <f>H104*1.045</f>
        <v>50.16</v>
      </c>
      <c r="L104" s="8">
        <f>K104-H104</f>
        <v>2.1599999999999966</v>
      </c>
      <c r="M104" s="2"/>
      <c r="N104" s="2">
        <v>29</v>
      </c>
      <c r="O104" s="2">
        <v>41</v>
      </c>
      <c r="P104" s="5">
        <f t="shared" si="20"/>
        <v>0.7073170731707317</v>
      </c>
      <c r="Q104" s="7">
        <f t="shared" si="34"/>
        <v>-7</v>
      </c>
      <c r="R104" s="2"/>
      <c r="S104" s="2">
        <v>23</v>
      </c>
      <c r="T104" s="2">
        <v>35</v>
      </c>
      <c r="U104" s="9">
        <v>0.6571</v>
      </c>
      <c r="V104" s="2">
        <f t="shared" si="21"/>
        <v>-6</v>
      </c>
      <c r="W104" s="2"/>
      <c r="X104" s="39">
        <v>31</v>
      </c>
      <c r="Y104" s="39">
        <v>42</v>
      </c>
      <c r="Z104" s="40">
        <v>0.73809523809524</v>
      </c>
      <c r="AA104" s="39">
        <v>7</v>
      </c>
      <c r="AB104" s="39"/>
      <c r="AC104" s="39"/>
    </row>
    <row r="105" spans="1:29" ht="15">
      <c r="A105" s="1" t="s">
        <v>114</v>
      </c>
      <c r="B105" s="13" t="s">
        <v>132</v>
      </c>
      <c r="C105" s="1">
        <v>22</v>
      </c>
      <c r="D105" s="1">
        <v>28</v>
      </c>
      <c r="E105" s="3">
        <f t="shared" si="35"/>
        <v>0.7857142857142857</v>
      </c>
      <c r="F105" s="2"/>
      <c r="G105" s="4">
        <v>0</v>
      </c>
      <c r="H105" s="4">
        <v>1</v>
      </c>
      <c r="I105" s="5">
        <f t="shared" si="22"/>
        <v>0</v>
      </c>
      <c r="J105" s="5"/>
      <c r="K105" s="8">
        <f>H105*1.045</f>
        <v>1.045</v>
      </c>
      <c r="L105" s="8">
        <f>K105-H105</f>
        <v>0.04499999999999993</v>
      </c>
      <c r="M105" s="2"/>
      <c r="N105" s="2"/>
      <c r="O105" s="2">
        <v>1</v>
      </c>
      <c r="P105" s="5">
        <f t="shared" si="20"/>
        <v>0</v>
      </c>
      <c r="Q105" s="7">
        <f t="shared" si="34"/>
        <v>0</v>
      </c>
      <c r="R105" s="2"/>
      <c r="S105" s="2">
        <v>0</v>
      </c>
      <c r="T105" s="2">
        <v>1</v>
      </c>
      <c r="U105" s="9"/>
      <c r="V105" s="2">
        <f t="shared" si="21"/>
        <v>0</v>
      </c>
      <c r="W105" s="2" t="s">
        <v>21</v>
      </c>
      <c r="X105" s="2"/>
      <c r="Y105" s="2"/>
      <c r="Z105" s="2"/>
      <c r="AA105" s="2"/>
      <c r="AB105" s="2"/>
      <c r="AC105" s="2"/>
    </row>
    <row r="106" spans="1:29" ht="15">
      <c r="A106" s="1" t="s">
        <v>114</v>
      </c>
      <c r="B106" s="1" t="s">
        <v>133</v>
      </c>
      <c r="C106" s="1">
        <v>56</v>
      </c>
      <c r="D106" s="1">
        <v>73</v>
      </c>
      <c r="E106" s="3">
        <f t="shared" si="35"/>
        <v>0.7671232876712328</v>
      </c>
      <c r="F106" s="6"/>
      <c r="G106" s="4">
        <v>65</v>
      </c>
      <c r="H106" s="4">
        <v>82</v>
      </c>
      <c r="I106" s="5">
        <f t="shared" si="22"/>
        <v>0.7926829268292683</v>
      </c>
      <c r="J106" s="5"/>
      <c r="K106" s="8"/>
      <c r="L106" s="8"/>
      <c r="M106" s="2"/>
      <c r="N106" s="4">
        <v>72</v>
      </c>
      <c r="O106" s="4">
        <v>89</v>
      </c>
      <c r="P106" s="5">
        <f t="shared" si="20"/>
        <v>0.8089887640449438</v>
      </c>
      <c r="Q106" s="7">
        <f t="shared" si="34"/>
        <v>7</v>
      </c>
      <c r="R106" s="2"/>
      <c r="S106" s="2">
        <v>77</v>
      </c>
      <c r="T106" s="2">
        <v>94</v>
      </c>
      <c r="U106" s="9">
        <v>0.8191</v>
      </c>
      <c r="V106" s="2">
        <f t="shared" si="21"/>
        <v>5</v>
      </c>
      <c r="W106" s="2"/>
      <c r="X106" s="39">
        <v>103</v>
      </c>
      <c r="Y106" s="39">
        <v>121</v>
      </c>
      <c r="Z106" s="40">
        <v>0.85123966942149</v>
      </c>
      <c r="AA106" s="39">
        <v>27</v>
      </c>
      <c r="AB106" s="39"/>
      <c r="AC106" s="39"/>
    </row>
    <row r="107" spans="1:29" s="19" customFormat="1" ht="15">
      <c r="A107" s="13" t="s">
        <v>114</v>
      </c>
      <c r="B107" s="13" t="s">
        <v>134</v>
      </c>
      <c r="C107" s="13">
        <v>0</v>
      </c>
      <c r="D107" s="13">
        <v>6</v>
      </c>
      <c r="E107" s="14">
        <f t="shared" si="35"/>
        <v>0</v>
      </c>
      <c r="F107" s="15"/>
      <c r="G107" s="20">
        <v>0</v>
      </c>
      <c r="H107" s="20">
        <v>0</v>
      </c>
      <c r="I107" s="17"/>
      <c r="J107" s="15"/>
      <c r="K107" s="15"/>
      <c r="L107" s="15"/>
      <c r="M107" s="15"/>
      <c r="N107" s="15">
        <v>0</v>
      </c>
      <c r="O107" s="15">
        <v>0</v>
      </c>
      <c r="P107" s="17"/>
      <c r="Q107" s="7">
        <f t="shared" si="34"/>
        <v>0</v>
      </c>
      <c r="R107" s="15"/>
      <c r="S107" s="15">
        <v>0</v>
      </c>
      <c r="T107" s="15">
        <v>0</v>
      </c>
      <c r="U107" s="15"/>
      <c r="V107" s="2">
        <f t="shared" si="21"/>
        <v>0</v>
      </c>
      <c r="W107" s="15" t="s">
        <v>21</v>
      </c>
      <c r="X107" s="15"/>
      <c r="Y107" s="15"/>
      <c r="Z107" s="15"/>
      <c r="AA107" s="15"/>
      <c r="AB107" s="15"/>
      <c r="AC107" s="15"/>
    </row>
    <row r="108" spans="1:29" ht="15">
      <c r="A108" s="1"/>
      <c r="B108" s="1"/>
      <c r="C108" s="1"/>
      <c r="D108" s="1"/>
      <c r="E108" s="2"/>
      <c r="F108" s="2"/>
      <c r="G108" s="4"/>
      <c r="H108" s="4"/>
      <c r="I108" s="5"/>
      <c r="J108" s="2"/>
      <c r="K108" s="2"/>
      <c r="L108" s="2"/>
      <c r="M108" s="2"/>
      <c r="N108" s="2"/>
      <c r="O108" s="2"/>
      <c r="P108" s="5"/>
      <c r="Q108" s="2"/>
      <c r="R108" s="2"/>
      <c r="S108" s="2"/>
      <c r="T108" s="2"/>
      <c r="U108" s="2"/>
      <c r="V108" s="2"/>
      <c r="W108" s="2"/>
      <c r="X108" s="39"/>
      <c r="Y108" s="39"/>
      <c r="Z108" s="39"/>
      <c r="AA108" s="39"/>
      <c r="AB108" s="39"/>
      <c r="AC108" s="39"/>
    </row>
    <row r="109" spans="1:29" ht="15">
      <c r="A109" s="48" t="s">
        <v>80</v>
      </c>
      <c r="B109" s="48" t="s">
        <v>135</v>
      </c>
      <c r="C109" s="48">
        <v>33</v>
      </c>
      <c r="D109" s="48">
        <v>148</v>
      </c>
      <c r="E109" s="49">
        <f>C109/D109</f>
        <v>0.22297297297297297</v>
      </c>
      <c r="F109" s="50"/>
      <c r="G109" s="51">
        <v>14</v>
      </c>
      <c r="H109" s="51">
        <v>52</v>
      </c>
      <c r="I109" s="52">
        <f t="shared" si="22"/>
        <v>0.2692307692307692</v>
      </c>
      <c r="J109" s="52"/>
      <c r="K109" s="53">
        <f>H109*1.045</f>
        <v>54.339999999999996</v>
      </c>
      <c r="L109" s="53">
        <f>K109-H109</f>
        <v>2.3399999999999963</v>
      </c>
      <c r="M109" s="50"/>
      <c r="N109" s="50">
        <v>13</v>
      </c>
      <c r="O109" s="50">
        <v>60</v>
      </c>
      <c r="P109" s="52">
        <f t="shared" si="20"/>
        <v>0.21666666666666667</v>
      </c>
      <c r="Q109" s="54">
        <f>O109-H109</f>
        <v>8</v>
      </c>
      <c r="R109" s="50"/>
      <c r="S109" s="50">
        <v>6</v>
      </c>
      <c r="T109" s="50">
        <v>66</v>
      </c>
      <c r="U109" s="55">
        <v>0.0909</v>
      </c>
      <c r="V109" s="50">
        <f t="shared" si="21"/>
        <v>6</v>
      </c>
      <c r="W109" s="50" t="s">
        <v>136</v>
      </c>
      <c r="X109" s="50">
        <v>7</v>
      </c>
      <c r="Y109" s="50">
        <v>75</v>
      </c>
      <c r="Z109" s="55">
        <v>0.093333333333333</v>
      </c>
      <c r="AA109" s="50">
        <v>9</v>
      </c>
      <c r="AB109" s="56" t="s">
        <v>136</v>
      </c>
      <c r="AC109" s="50"/>
    </row>
    <row r="110" spans="1:29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spans="1:29" ht="15">
      <c r="A111" s="45"/>
      <c r="B111" s="45"/>
      <c r="C111" s="46">
        <f>SUM(C3:C109)</f>
        <v>3569</v>
      </c>
      <c r="D111" s="46">
        <f>SUM(D3:D109)</f>
        <v>4779</v>
      </c>
      <c r="E111" s="46"/>
      <c r="F111" s="46"/>
      <c r="G111" s="46">
        <f aca="true" t="shared" si="36" ref="G111:O111">SUM(G3:G109)</f>
        <v>3543</v>
      </c>
      <c r="H111" s="46">
        <f t="shared" si="36"/>
        <v>4470</v>
      </c>
      <c r="I111" s="46"/>
      <c r="J111" s="46"/>
      <c r="K111" s="46"/>
      <c r="L111" s="46"/>
      <c r="M111" s="46"/>
      <c r="N111" s="46">
        <f t="shared" si="36"/>
        <v>3231</v>
      </c>
      <c r="O111" s="46">
        <f t="shared" si="36"/>
        <v>4107</v>
      </c>
      <c r="P111" s="46"/>
      <c r="Q111" s="46"/>
      <c r="R111" s="46"/>
      <c r="S111" s="47">
        <v>3237</v>
      </c>
      <c r="T111" s="47">
        <v>4118</v>
      </c>
      <c r="U111" s="45"/>
      <c r="V111" s="45"/>
      <c r="W111" s="45"/>
      <c r="X111" s="46">
        <v>3014</v>
      </c>
      <c r="Y111" s="46">
        <v>3894</v>
      </c>
      <c r="Z111" s="45"/>
      <c r="AA111" s="45"/>
      <c r="AB111" s="45"/>
      <c r="AC111" s="45"/>
    </row>
    <row r="112" spans="1:29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spans="1:29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6" t="s">
        <v>137</v>
      </c>
      <c r="Y113" s="46">
        <v>-224</v>
      </c>
      <c r="Z113" s="45"/>
      <c r="AA113" s="45"/>
      <c r="AB113" s="45"/>
      <c r="AC113" s="45"/>
    </row>
  </sheetData>
  <sheetProtection algorithmName="SHA-512" hashValue="7vrBeVPT2Yokg/y6Q/6ksvQs2Yrab+mAu4Rq1QikzKkchfeP9D0LQ39pTYA/KD9gPAS2GfpM3YHA4R63ui9pow==" saltValue="VyhJhXrlAwpVJoAJ7HpHPw==" spinCount="100000" sheet="1" objects="1" scenarios="1"/>
  <conditionalFormatting sqref="R87:R97 R77:R85 O70 A1:V3 A4:O4 Q4:V13 P4:P109 A5:H13 J5:O13 I5:I109 Q14:Q109 V4:V109 V1:W1">
    <cfRule type="dataBar" priority="1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{035E13AD-70B0-4258-8F98-94869B839E96}</x14:id>
        </ext>
      </extLst>
    </cfRule>
  </conditionalFormatting>
  <conditionalFormatting sqref="A3:W76 X109:Y109 A78:W109 A77:R77 V77:W77">
    <cfRule type="expression" priority="5" dxfId="0">
      <formula>MOD(ROW(),2)=0</formula>
    </cfRule>
  </conditionalFormatting>
  <conditionalFormatting sqref="X1:AB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{E61BC3D8-6FB7-46B0-8295-EAC7A3309E92}</x14:id>
        </ext>
      </extLst>
    </cfRule>
  </conditionalFormatting>
  <conditionalFormatting sqref="AC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{0327BF2B-E632-40E4-8B59-C0024E44D60B}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E13AD-70B0-4258-8F98-94869B839E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R87:R97 R77:R85 O70 A1:V3 A4:O4 Q4:V13 P4:P109 A5:H13 J5:O13 I5:I109 Q14:Q109 V4:V109 V1:W1</xm:sqref>
        </x14:conditionalFormatting>
        <x14:conditionalFormatting xmlns:xm="http://schemas.microsoft.com/office/excel/2006/main">
          <x14:cfRule type="dataBar" id="{E61BC3D8-6FB7-46B0-8295-EAC7A3309E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X1:AB1</xm:sqref>
        </x14:conditionalFormatting>
        <x14:conditionalFormatting xmlns:xm="http://schemas.microsoft.com/office/excel/2006/main">
          <x14:cfRule type="dataBar" id="{0327BF2B-E632-40E4-8B59-C0024E44D6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AC1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755ed7e-b8b0-4db7-8554-0bbf8ab3ed84" ContentTypeId="0x01010000B05360F4EA6741832DB777FFA9532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00B05360F4EA6741832DB777FFA9532400538353D30054AC47ABB4AB09AF60777C" ma:contentTypeVersion="5" ma:contentTypeDescription="Create a new document." ma:contentTypeScope="" ma:versionID="4906e8be3dec4ff7ca55de17afde97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dfec467883770924ef32e272e8ce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0731A4-6C41-458C-9B6D-DC912B6938BA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A2CF9F-8726-4C05-A8F4-C4A0699CA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E3098-790E-48F1-9222-FCF781A865A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F474ABB-899C-47F7-B965-358175536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Ternefors</dc:creator>
  <cp:keywords/>
  <dc:description/>
  <cp:lastModifiedBy>Emilia Sandgren</cp:lastModifiedBy>
  <cp:lastPrinted>2021-10-22T12:46:48Z</cp:lastPrinted>
  <dcterms:created xsi:type="dcterms:W3CDTF">2019-10-09T08:30:00Z</dcterms:created>
  <dcterms:modified xsi:type="dcterms:W3CDTF">2021-10-22T12:54:09Z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0x01010000B05360F4EA6741832DB777FFA9532400538353D30054AC47ABB4AB09AF60777C</vt:lpwstr>
  </property>
</Properties>
</file>